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8340" yWindow="2640" windowWidth="33120" windowHeight="21700" tabRatio="841" activeTab="1"/>
  </bookViews>
  <sheets>
    <sheet name="MacFarlane" sheetId="1" r:id="rId1"/>
    <sheet name="Wildschutte" sheetId="2" r:id="rId2"/>
    <sheet name="10q24.2b" sheetId="13" r:id="rId3"/>
    <sheet name="15q13.1" sheetId="15" r:id="rId4"/>
    <sheet name="6q26" sheetId="17" r:id="rId5"/>
    <sheet name="15q22.2" sheetId="18" r:id="rId6"/>
    <sheet name="19q12" sheetId="19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2" l="1"/>
  <c r="N33" i="2"/>
  <c r="N17" i="2"/>
  <c r="N21" i="2"/>
  <c r="O96" i="13"/>
  <c r="O95" i="13"/>
  <c r="O92" i="13"/>
  <c r="O91" i="13"/>
  <c r="O90" i="13"/>
  <c r="O89" i="13"/>
  <c r="O88" i="13"/>
  <c r="O87" i="13"/>
  <c r="O86" i="13"/>
  <c r="O85" i="13"/>
  <c r="O84" i="13"/>
  <c r="O83" i="13"/>
  <c r="M31" i="2"/>
  <c r="L31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10" i="2"/>
  <c r="N34" i="2"/>
  <c r="N94" i="2"/>
  <c r="N26" i="2"/>
  <c r="AD7" i="1"/>
  <c r="AD8" i="1"/>
  <c r="AD9" i="1"/>
  <c r="AD10" i="1"/>
  <c r="AD11" i="1"/>
  <c r="AD12" i="1"/>
  <c r="AD13" i="1"/>
  <c r="AD14" i="1"/>
  <c r="AD15" i="1"/>
  <c r="AD6" i="1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56" i="2"/>
  <c r="N7" i="2"/>
  <c r="N8" i="2"/>
  <c r="N9" i="2"/>
  <c r="N11" i="2"/>
  <c r="N12" i="2"/>
  <c r="N13" i="2"/>
  <c r="N14" i="2"/>
  <c r="N15" i="2"/>
  <c r="N18" i="2"/>
  <c r="N19" i="2"/>
  <c r="N20" i="2"/>
  <c r="N22" i="2"/>
  <c r="N23" i="2"/>
  <c r="N24" i="2"/>
  <c r="N25" i="2"/>
  <c r="N27" i="2"/>
  <c r="N28" i="2"/>
  <c r="N29" i="2"/>
  <c r="N30" i="2"/>
  <c r="N31" i="2"/>
  <c r="N32" i="2"/>
  <c r="N35" i="2"/>
  <c r="N36" i="2"/>
  <c r="N6" i="2"/>
  <c r="M56" i="2"/>
  <c r="L56" i="2"/>
  <c r="K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K62" i="2"/>
  <c r="L62" i="2"/>
  <c r="M62" i="2"/>
  <c r="K63" i="2"/>
  <c r="L63" i="2"/>
  <c r="M63" i="2"/>
  <c r="K64" i="2"/>
  <c r="L64" i="2"/>
  <c r="M64" i="2"/>
  <c r="K65" i="2"/>
  <c r="L65" i="2"/>
  <c r="M65" i="2"/>
  <c r="K66" i="2"/>
  <c r="L66" i="2"/>
  <c r="M66" i="2"/>
  <c r="K67" i="2"/>
  <c r="L67" i="2"/>
  <c r="M67" i="2"/>
  <c r="K68" i="2"/>
  <c r="L68" i="2"/>
  <c r="M68" i="2"/>
  <c r="K69" i="2"/>
  <c r="L69" i="2"/>
  <c r="M69" i="2"/>
  <c r="K70" i="2"/>
  <c r="L70" i="2"/>
  <c r="M70" i="2"/>
  <c r="K71" i="2"/>
  <c r="L71" i="2"/>
  <c r="M71" i="2"/>
  <c r="K72" i="2"/>
  <c r="L72" i="2"/>
  <c r="M72" i="2"/>
  <c r="K73" i="2"/>
  <c r="L73" i="2"/>
  <c r="M73" i="2"/>
  <c r="K74" i="2"/>
  <c r="L74" i="2"/>
  <c r="M74" i="2"/>
  <c r="K75" i="2"/>
  <c r="L75" i="2"/>
  <c r="M75" i="2"/>
  <c r="K76" i="2"/>
  <c r="L76" i="2"/>
  <c r="M76" i="2"/>
  <c r="K77" i="2"/>
  <c r="L77" i="2"/>
  <c r="M77" i="2"/>
  <c r="K78" i="2"/>
  <c r="L78" i="2"/>
  <c r="M78" i="2"/>
  <c r="K79" i="2"/>
  <c r="L79" i="2"/>
  <c r="M79" i="2"/>
  <c r="K80" i="2"/>
  <c r="L80" i="2"/>
  <c r="M80" i="2"/>
  <c r="K81" i="2"/>
  <c r="L81" i="2"/>
  <c r="M81" i="2"/>
  <c r="K82" i="2"/>
  <c r="L82" i="2"/>
  <c r="M82" i="2"/>
  <c r="K83" i="2"/>
  <c r="L83" i="2"/>
  <c r="M83" i="2"/>
  <c r="K84" i="2"/>
  <c r="L84" i="2"/>
  <c r="M84" i="2"/>
  <c r="K85" i="2"/>
  <c r="L85" i="2"/>
  <c r="M85" i="2"/>
  <c r="K86" i="2"/>
  <c r="L86" i="2"/>
  <c r="M86" i="2"/>
  <c r="K87" i="2"/>
  <c r="L87" i="2"/>
  <c r="M87" i="2"/>
  <c r="K88" i="2"/>
  <c r="L88" i="2"/>
  <c r="M88" i="2"/>
  <c r="K89" i="2"/>
  <c r="L89" i="2"/>
  <c r="M89" i="2"/>
  <c r="K90" i="2"/>
  <c r="L90" i="2"/>
  <c r="M90" i="2"/>
  <c r="K91" i="2"/>
  <c r="L91" i="2"/>
  <c r="M91" i="2"/>
  <c r="K92" i="2"/>
  <c r="L92" i="2"/>
  <c r="M92" i="2"/>
  <c r="K93" i="2"/>
  <c r="L93" i="2"/>
  <c r="M93" i="2"/>
  <c r="K94" i="2"/>
  <c r="L94" i="2"/>
  <c r="M94" i="2"/>
  <c r="K95" i="2"/>
  <c r="L95" i="2"/>
  <c r="M95" i="2"/>
  <c r="K96" i="2"/>
  <c r="L96" i="2"/>
  <c r="M96" i="2"/>
  <c r="K97" i="2"/>
  <c r="L97" i="2"/>
  <c r="M97" i="2"/>
  <c r="K98" i="2"/>
  <c r="L98" i="2"/>
  <c r="M98" i="2"/>
  <c r="K99" i="2"/>
  <c r="L99" i="2"/>
  <c r="M99" i="2"/>
  <c r="K100" i="2"/>
  <c r="L100" i="2"/>
  <c r="M100" i="2"/>
  <c r="K101" i="2"/>
  <c r="L101" i="2"/>
  <c r="M101" i="2"/>
  <c r="K102" i="2"/>
  <c r="L102" i="2"/>
  <c r="M102" i="2"/>
  <c r="K103" i="2"/>
  <c r="L103" i="2"/>
  <c r="M103" i="2"/>
  <c r="K104" i="2"/>
  <c r="L104" i="2"/>
  <c r="M104" i="2"/>
  <c r="K105" i="2"/>
  <c r="L105" i="2"/>
  <c r="M105" i="2"/>
  <c r="K106" i="2"/>
  <c r="L106" i="2"/>
  <c r="M106" i="2"/>
  <c r="K107" i="2"/>
  <c r="L107" i="2"/>
  <c r="M107" i="2"/>
  <c r="K108" i="2"/>
  <c r="L108" i="2"/>
  <c r="M108" i="2"/>
  <c r="K109" i="2"/>
  <c r="L109" i="2"/>
  <c r="M109" i="2"/>
  <c r="K110" i="2"/>
  <c r="L110" i="2"/>
  <c r="M110" i="2"/>
  <c r="K111" i="2"/>
  <c r="L111" i="2"/>
  <c r="M111" i="2"/>
  <c r="K112" i="2"/>
  <c r="L112" i="2"/>
  <c r="M112" i="2"/>
  <c r="K113" i="2"/>
  <c r="L113" i="2"/>
  <c r="M113" i="2"/>
  <c r="K114" i="2"/>
  <c r="L114" i="2"/>
  <c r="M114" i="2"/>
  <c r="K115" i="2"/>
  <c r="L115" i="2"/>
  <c r="M115" i="2"/>
  <c r="K116" i="2"/>
  <c r="L116" i="2"/>
  <c r="M116" i="2"/>
  <c r="K117" i="2"/>
  <c r="L117" i="2"/>
  <c r="M117" i="2"/>
  <c r="K118" i="2"/>
  <c r="L118" i="2"/>
  <c r="M118" i="2"/>
  <c r="K119" i="2"/>
  <c r="L119" i="2"/>
  <c r="M119" i="2"/>
  <c r="K120" i="2"/>
  <c r="L120" i="2"/>
  <c r="M120" i="2"/>
  <c r="K121" i="2"/>
  <c r="L121" i="2"/>
  <c r="M121" i="2"/>
  <c r="K122" i="2"/>
  <c r="L122" i="2"/>
  <c r="M122" i="2"/>
  <c r="K123" i="2"/>
  <c r="L123" i="2"/>
  <c r="M123" i="2"/>
  <c r="K124" i="2"/>
  <c r="L124" i="2"/>
  <c r="M124" i="2"/>
  <c r="K125" i="2"/>
  <c r="L125" i="2"/>
  <c r="M125" i="2"/>
  <c r="K126" i="2"/>
  <c r="L126" i="2"/>
  <c r="M126" i="2"/>
  <c r="K127" i="2"/>
  <c r="L127" i="2"/>
  <c r="M127" i="2"/>
  <c r="K128" i="2"/>
  <c r="L128" i="2"/>
  <c r="M128" i="2"/>
  <c r="K129" i="2"/>
  <c r="L129" i="2"/>
  <c r="M129" i="2"/>
  <c r="K130" i="2"/>
  <c r="L130" i="2"/>
  <c r="M130" i="2"/>
  <c r="K131" i="2"/>
  <c r="L131" i="2"/>
  <c r="M131" i="2"/>
  <c r="K132" i="2"/>
  <c r="L132" i="2"/>
  <c r="M132" i="2"/>
  <c r="K133" i="2"/>
  <c r="L133" i="2"/>
  <c r="M133" i="2"/>
  <c r="K134" i="2"/>
  <c r="L134" i="2"/>
  <c r="M134" i="2"/>
  <c r="K135" i="2"/>
  <c r="L135" i="2"/>
  <c r="M135" i="2"/>
  <c r="K136" i="2"/>
  <c r="L136" i="2"/>
  <c r="M136" i="2"/>
  <c r="K137" i="2"/>
  <c r="L137" i="2"/>
  <c r="M137" i="2"/>
  <c r="K138" i="2"/>
  <c r="L138" i="2"/>
  <c r="M138" i="2"/>
  <c r="K139" i="2"/>
  <c r="L139" i="2"/>
  <c r="M139" i="2"/>
  <c r="K140" i="2"/>
  <c r="L140" i="2"/>
  <c r="M140" i="2"/>
  <c r="AB7" i="1"/>
  <c r="Q7" i="1"/>
  <c r="AC7" i="1"/>
  <c r="P8" i="1"/>
  <c r="AB8" i="1"/>
  <c r="Q8" i="1"/>
  <c r="AC8" i="1"/>
  <c r="P9" i="1"/>
  <c r="AB9" i="1"/>
  <c r="Q9" i="1"/>
  <c r="AC9" i="1"/>
  <c r="P10" i="1"/>
  <c r="AB10" i="1"/>
  <c r="Q10" i="1"/>
  <c r="AC10" i="1"/>
  <c r="P11" i="1"/>
  <c r="AB11" i="1"/>
  <c r="Q11" i="1"/>
  <c r="AC11" i="1"/>
  <c r="P12" i="1"/>
  <c r="AB12" i="1"/>
  <c r="Q12" i="1"/>
  <c r="AC12" i="1"/>
  <c r="P13" i="1"/>
  <c r="AB13" i="1"/>
  <c r="Q13" i="1"/>
  <c r="AC13" i="1"/>
  <c r="P14" i="1"/>
  <c r="AB14" i="1"/>
  <c r="Q14" i="1"/>
  <c r="AC14" i="1"/>
  <c r="P15" i="1"/>
  <c r="AB15" i="1"/>
  <c r="Q15" i="1"/>
  <c r="AC15" i="1"/>
  <c r="Q6" i="1"/>
  <c r="AC6" i="1"/>
  <c r="P6" i="1"/>
  <c r="AB6" i="1"/>
  <c r="AA7" i="1"/>
  <c r="AA8" i="1"/>
  <c r="AA9" i="1"/>
  <c r="AA10" i="1"/>
  <c r="AA11" i="1"/>
  <c r="AA12" i="1"/>
  <c r="AA13" i="1"/>
  <c r="AA14" i="1"/>
  <c r="AA15" i="1"/>
  <c r="AA6" i="1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M40" i="2"/>
  <c r="L40" i="2"/>
  <c r="K40" i="2"/>
  <c r="M33" i="2"/>
  <c r="L33" i="2"/>
  <c r="M24" i="2"/>
  <c r="L24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5" i="2"/>
  <c r="M26" i="2"/>
  <c r="M27" i="2"/>
  <c r="M28" i="2"/>
  <c r="M29" i="2"/>
  <c r="M30" i="2"/>
  <c r="M32" i="2"/>
  <c r="M34" i="2"/>
  <c r="M35" i="2"/>
  <c r="M36" i="2"/>
  <c r="M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5" i="2"/>
  <c r="L26" i="2"/>
  <c r="L27" i="2"/>
  <c r="L28" i="2"/>
  <c r="L29" i="2"/>
  <c r="L30" i="2"/>
  <c r="L32" i="2"/>
  <c r="L34" i="2"/>
  <c r="L35" i="2"/>
  <c r="L36" i="2"/>
  <c r="L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6" i="2"/>
  <c r="X7" i="1"/>
  <c r="W7" i="1"/>
  <c r="Y7" i="1"/>
  <c r="X8" i="1"/>
  <c r="W8" i="1"/>
  <c r="Y8" i="1"/>
  <c r="X9" i="1"/>
  <c r="W9" i="1"/>
  <c r="Y9" i="1"/>
  <c r="X10" i="1"/>
  <c r="W10" i="1"/>
  <c r="Y10" i="1"/>
  <c r="X11" i="1"/>
  <c r="W11" i="1"/>
  <c r="Y11" i="1"/>
  <c r="X12" i="1"/>
  <c r="W12" i="1"/>
  <c r="Y12" i="1"/>
  <c r="X13" i="1"/>
  <c r="W13" i="1"/>
  <c r="Y13" i="1"/>
  <c r="X14" i="1"/>
  <c r="W14" i="1"/>
  <c r="Y14" i="1"/>
  <c r="X15" i="1"/>
  <c r="W15" i="1"/>
  <c r="Y15" i="1"/>
  <c r="X6" i="1"/>
  <c r="W6" i="1"/>
  <c r="Y6" i="1"/>
  <c r="T7" i="1"/>
  <c r="S7" i="1"/>
  <c r="U7" i="1"/>
  <c r="T8" i="1"/>
  <c r="S8" i="1"/>
  <c r="U8" i="1"/>
  <c r="T9" i="1"/>
  <c r="S9" i="1"/>
  <c r="U9" i="1"/>
  <c r="T10" i="1"/>
  <c r="S10" i="1"/>
  <c r="U10" i="1"/>
  <c r="T11" i="1"/>
  <c r="S11" i="1"/>
  <c r="U11" i="1"/>
  <c r="T12" i="1"/>
  <c r="S12" i="1"/>
  <c r="U12" i="1"/>
  <c r="T13" i="1"/>
  <c r="S13" i="1"/>
  <c r="U13" i="1"/>
  <c r="T14" i="1"/>
  <c r="S14" i="1"/>
  <c r="U14" i="1"/>
  <c r="T15" i="1"/>
  <c r="S15" i="1"/>
  <c r="U15" i="1"/>
  <c r="T6" i="1"/>
  <c r="S6" i="1"/>
  <c r="U6" i="1"/>
  <c r="M14" i="1"/>
  <c r="M9" i="1"/>
  <c r="M7" i="1"/>
  <c r="M10" i="1"/>
  <c r="M11" i="1"/>
  <c r="M6" i="1"/>
  <c r="M12" i="1"/>
  <c r="M8" i="1"/>
  <c r="M15" i="1"/>
  <c r="M13" i="1"/>
  <c r="R14" i="1"/>
  <c r="V14" i="1"/>
  <c r="R9" i="1"/>
  <c r="V9" i="1"/>
  <c r="R7" i="1"/>
  <c r="V7" i="1"/>
  <c r="R10" i="1"/>
  <c r="V10" i="1"/>
  <c r="R11" i="1"/>
  <c r="V11" i="1"/>
  <c r="R6" i="1"/>
  <c r="V6" i="1"/>
  <c r="R12" i="1"/>
  <c r="V12" i="1"/>
  <c r="R8" i="1"/>
  <c r="V8" i="1"/>
  <c r="R15" i="1"/>
  <c r="V15" i="1"/>
  <c r="R13" i="1"/>
  <c r="V13" i="1"/>
  <c r="I13" i="1"/>
  <c r="I14" i="1"/>
  <c r="I9" i="1"/>
  <c r="I7" i="1"/>
  <c r="I10" i="1"/>
  <c r="I11" i="1"/>
  <c r="I6" i="1"/>
  <c r="I12" i="1"/>
  <c r="I8" i="1"/>
  <c r="I15" i="1"/>
</calcChain>
</file>

<file path=xl/sharedStrings.xml><?xml version="1.0" encoding="utf-8"?>
<sst xmlns="http://schemas.openxmlformats.org/spreadsheetml/2006/main" count="5317" uniqueCount="1078">
  <si>
    <t>K115</t>
  </si>
  <si>
    <t>AY037929</t>
  </si>
  <si>
    <t>Loci</t>
  </si>
  <si>
    <t>GAPS</t>
  </si>
  <si>
    <t>Accession</t>
  </si>
  <si>
    <t>Coordinates</t>
  </si>
  <si>
    <t>Features</t>
  </si>
  <si>
    <t>3′</t>
  </si>
  <si>
    <t>chr8:</t>
  </si>
  <si>
    <t>7355397-7364859</t>
  </si>
  <si>
    <t>Polymorphic for insertion, provirus and solo LTR</t>
  </si>
  <si>
    <t>Polymorphic for insertion</t>
  </si>
  <si>
    <t>12q13</t>
  </si>
  <si>
    <t>5′</t>
  </si>
  <si>
    <t>AC122684</t>
  </si>
  <si>
    <t>chr12:</t>
  </si>
  <si>
    <t>55727215-55728183</t>
  </si>
  <si>
    <t>5′ and 3′</t>
  </si>
  <si>
    <t>K104</t>
  </si>
  <si>
    <t>AC025757</t>
  </si>
  <si>
    <t>chr5:</t>
  </si>
  <si>
    <t>30487114-30496205</t>
  </si>
  <si>
    <t>K106</t>
  </si>
  <si>
    <t>AC078785</t>
  </si>
  <si>
    <t>chr3:</t>
  </si>
  <si>
    <t>112743479-1127522821</t>
  </si>
  <si>
    <t>Solo LTR versus provirus
polymorphism</t>
  </si>
  <si>
    <t>K107</t>
  </si>
  <si>
    <t>AC016577</t>
  </si>
  <si>
    <t>156084717-156093896</t>
  </si>
  <si>
    <t>K109</t>
  </si>
  <si>
    <t>AL590785</t>
  </si>
  <si>
    <t>78427019-78436083</t>
  </si>
  <si>
    <t>chr6:</t>
  </si>
  <si>
    <t>2q21.1</t>
  </si>
  <si>
    <t>AC018865</t>
  </si>
  <si>
    <t>5’LTR and gag absent</t>
  </si>
  <si>
    <t>7q22.2</t>
  </si>
  <si>
    <t>AC079796</t>
  </si>
  <si>
    <t>chr7:</t>
  </si>
  <si>
    <t>104388369-104393266</t>
  </si>
  <si>
    <t>4q32.1</t>
  </si>
  <si>
    <t>AC115222</t>
  </si>
  <si>
    <t>chr4:</t>
  </si>
  <si>
    <t>161579938-161582360</t>
  </si>
  <si>
    <t>chr2:</t>
  </si>
  <si>
    <t>130719538-130722209</t>
  </si>
  <si>
    <t>19p12c</t>
  </si>
  <si>
    <t>AC008996</t>
  </si>
  <si>
    <t>chr19:</t>
  </si>
  <si>
    <t>22414379-22414383</t>
  </si>
  <si>
    <t>5’LTR absent
Polymorphic for insertion in
human</t>
  </si>
  <si>
    <t>3’LTR absent</t>
  </si>
  <si>
    <t>UCSC (hg19)</t>
  </si>
  <si>
    <t>chr8</t>
  </si>
  <si>
    <t>chr12</t>
  </si>
  <si>
    <t>chr5</t>
  </si>
  <si>
    <t>chr3</t>
  </si>
  <si>
    <t>chr6</t>
  </si>
  <si>
    <t>chr2</t>
  </si>
  <si>
    <t>chr7</t>
  </si>
  <si>
    <t>chr4</t>
  </si>
  <si>
    <t>chr19</t>
  </si>
  <si>
    <t>chr3:112,743,070-112,752,750</t>
  </si>
  <si>
    <t>#len</t>
  </si>
  <si>
    <t>Note: nested in a L1PA6</t>
  </si>
  <si>
    <t>Alus around</t>
  </si>
  <si>
    <t>L1MC in 3'</t>
  </si>
  <si>
    <t>LINE and a SINE</t>
  </si>
  <si>
    <t>HuRef blast results</t>
  </si>
  <si>
    <t>Full length, element + flankings, found by blast</t>
  </si>
  <si>
    <t>Present</t>
  </si>
  <si>
    <t>L1 (L1MDa)</t>
  </si>
  <si>
    <t>L1 (L1M4); LINC00301 intron 6</t>
  </si>
  <si>
    <t>AluSq</t>
  </si>
  <si>
    <t>locus</t>
  </si>
  <si>
    <t>chr</t>
  </si>
  <si>
    <t>position</t>
  </si>
  <si>
    <t>15q22.2</t>
  </si>
  <si>
    <t>chr15</t>
  </si>
  <si>
    <t>6q26</t>
  </si>
  <si>
    <t>1p13.2</t>
  </si>
  <si>
    <t>chr1</t>
  </si>
  <si>
    <t>19q12</t>
  </si>
  <si>
    <t>6p21.32</t>
  </si>
  <si>
    <t>12q12</t>
  </si>
  <si>
    <t>19p12b</t>
  </si>
  <si>
    <t>13q31.3</t>
  </si>
  <si>
    <t>chr13</t>
  </si>
  <si>
    <t>12q24.31</t>
  </si>
  <si>
    <t>1p21.1</t>
  </si>
  <si>
    <t>5q12.3</t>
  </si>
  <si>
    <t>11q12.2</t>
  </si>
  <si>
    <t>chr11</t>
  </si>
  <si>
    <t>5q14.1</t>
  </si>
  <si>
    <t>20p12.1</t>
  </si>
  <si>
    <t>chr20</t>
  </si>
  <si>
    <t>Xq21.33</t>
  </si>
  <si>
    <t>chrX</t>
  </si>
  <si>
    <t>19q13.43</t>
  </si>
  <si>
    <t>1q41</t>
  </si>
  <si>
    <t>19p12e</t>
  </si>
  <si>
    <t>5p15.32</t>
  </si>
  <si>
    <t>3q11.2</t>
  </si>
  <si>
    <t>6p22.3</t>
  </si>
  <si>
    <t>8q24.3c</t>
  </si>
  <si>
    <t>1p31.1c</t>
  </si>
  <si>
    <t>1p31.1a</t>
  </si>
  <si>
    <t>3q13.2</t>
  </si>
  <si>
    <t>7p22.2</t>
  </si>
  <si>
    <t>10p12.1</t>
  </si>
  <si>
    <t>chr10</t>
  </si>
  <si>
    <t>12q14.1</t>
  </si>
  <si>
    <t>6q41.1</t>
  </si>
  <si>
    <t>11q22.2</t>
  </si>
  <si>
    <t>3p25.1</t>
  </si>
  <si>
    <t>5p15.31</t>
  </si>
  <si>
    <t>12q13.2</t>
  </si>
  <si>
    <t>8p23.1a</t>
  </si>
  <si>
    <t>8p22</t>
  </si>
  <si>
    <t>7q36.3a</t>
  </si>
  <si>
    <t>1p32.3</t>
  </si>
  <si>
    <t>1p31.2</t>
  </si>
  <si>
    <t>1p22.1</t>
  </si>
  <si>
    <t>1q22</t>
  </si>
  <si>
    <t>1q42.12</t>
  </si>
  <si>
    <t>2p23.3</t>
  </si>
  <si>
    <t>2p23.1</t>
  </si>
  <si>
    <t>2p22.2</t>
  </si>
  <si>
    <t>2q33.3</t>
  </si>
  <si>
    <t>2q37.1</t>
  </si>
  <si>
    <t>3p21.31</t>
  </si>
  <si>
    <t>3q21.2</t>
  </si>
  <si>
    <t>3q26.31</t>
  </si>
  <si>
    <t>3q29</t>
  </si>
  <si>
    <t>4p16.3</t>
  </si>
  <si>
    <t>4q13.1</t>
  </si>
  <si>
    <t>4q13.3</t>
  </si>
  <si>
    <t>4q27</t>
  </si>
  <si>
    <t>5p13.3</t>
  </si>
  <si>
    <t>5p13.2</t>
  </si>
  <si>
    <t>5p12</t>
  </si>
  <si>
    <t>5q11.2</t>
  </si>
  <si>
    <t>5q13.3</t>
  </si>
  <si>
    <t>5q23.1</t>
  </si>
  <si>
    <t>5q33.2</t>
  </si>
  <si>
    <t>5q35.1</t>
  </si>
  <si>
    <t>6p21.31</t>
  </si>
  <si>
    <t>6p12.2</t>
  </si>
  <si>
    <t>6q15</t>
  </si>
  <si>
    <t>6q16.1</t>
  </si>
  <si>
    <t>6q21</t>
  </si>
  <si>
    <t>6q23.3</t>
  </si>
  <si>
    <t>7p15.3</t>
  </si>
  <si>
    <t>7q31.32</t>
  </si>
  <si>
    <t>7q31.33</t>
  </si>
  <si>
    <t>8q11.21</t>
  </si>
  <si>
    <t>8q12.1</t>
  </si>
  <si>
    <t>9p22.2</t>
  </si>
  <si>
    <t>chr9</t>
  </si>
  <si>
    <t>9p21.1</t>
  </si>
  <si>
    <t>9q21.11</t>
  </si>
  <si>
    <t>9q21.13</t>
  </si>
  <si>
    <t>9q31.3</t>
  </si>
  <si>
    <t>9q33.3</t>
  </si>
  <si>
    <t>9q34.2</t>
  </si>
  <si>
    <t>10q22.1</t>
  </si>
  <si>
    <t>11p15.4</t>
  </si>
  <si>
    <t>11p14.3</t>
  </si>
  <si>
    <t>11q12.3</t>
  </si>
  <si>
    <t>11q13.2</t>
  </si>
  <si>
    <t>11q13.4</t>
  </si>
  <si>
    <t>12p13.31</t>
  </si>
  <si>
    <t>12p11.21</t>
  </si>
  <si>
    <t>12q13.31</t>
  </si>
  <si>
    <t>13q12.11</t>
  </si>
  <si>
    <t>14q22.3</t>
  </si>
  <si>
    <t>chr14</t>
  </si>
  <si>
    <t>14q23.3</t>
  </si>
  <si>
    <t>15q26.1</t>
  </si>
  <si>
    <t>16p13.3</t>
  </si>
  <si>
    <t>chr16</t>
  </si>
  <si>
    <t>16p13.2</t>
  </si>
  <si>
    <t>16p12.2</t>
  </si>
  <si>
    <t>17p13.2</t>
  </si>
  <si>
    <t>chr17</t>
  </si>
  <si>
    <t>17q11.2</t>
  </si>
  <si>
    <t>17q22</t>
  </si>
  <si>
    <t>17q24.2</t>
  </si>
  <si>
    <t>18p11.32</t>
  </si>
  <si>
    <t>chr18</t>
  </si>
  <si>
    <t>18p11.31</t>
  </si>
  <si>
    <t>19q13.12</t>
  </si>
  <si>
    <t>19q13.2</t>
  </si>
  <si>
    <t>19q13.32</t>
  </si>
  <si>
    <t>20q11.22</t>
  </si>
  <si>
    <t>20q12</t>
  </si>
  <si>
    <t>21q22.3</t>
  </si>
  <si>
    <t>chr21</t>
  </si>
  <si>
    <t>Xq21.31</t>
  </si>
  <si>
    <t>Xq25</t>
  </si>
  <si>
    <t>Xq27.3</t>
  </si>
  <si>
    <t>Yq12</t>
  </si>
  <si>
    <t>chrY</t>
  </si>
  <si>
    <t>B. annotated variable HML-2 insertions (reference allele is insertion)</t>
  </si>
  <si>
    <t>C. annotated human-specific HML-2 insertions (reference allele is insertion)</t>
  </si>
  <si>
    <t>De5;K1</t>
  </si>
  <si>
    <t>K2</t>
  </si>
  <si>
    <t>L1 (L1PA6)</t>
  </si>
  <si>
    <t>Flanking region and other properties</t>
  </si>
  <si>
    <t>position (hg19)</t>
  </si>
  <si>
    <t>Alleles</t>
  </si>
  <si>
    <t>LTR, pre</t>
  </si>
  <si>
    <t>pro, pre</t>
  </si>
  <si>
    <t>De1;K113</t>
  </si>
  <si>
    <t>Deletion in 5′ LTR; pro ORF; insertion within fosmid clone accession AC245253.1</t>
  </si>
  <si>
    <t>De11</t>
  </si>
  <si>
    <t>ERV1 (LTR46); COMMD5 intron 9 of transcript variant 2; gag and pro ORFs</t>
  </si>
  <si>
    <t>L1 (L1MD1); gag, prol, pol, env ORFs</t>
  </si>
  <si>
    <t>De9</t>
  </si>
  <si>
    <t>22q11.23b</t>
  </si>
  <si>
    <t>chr22</t>
  </si>
  <si>
    <t>De7;K16</t>
  </si>
  <si>
    <t>ERVL-MalR (MLT1C); maps to Hg38 alt locus scaffold 22_KI270878v1_alt:156355–180653</t>
  </si>
  <si>
    <t>De4;K18</t>
  </si>
  <si>
    <t>Absent from hg19, Denisovan, Neandethal</t>
  </si>
  <si>
    <t>Ne6;K20</t>
  </si>
  <si>
    <t>L1 (L1MB1); TMEM117 intron 2</t>
  </si>
  <si>
    <t>AluSx1; LOC101927415 exon 3</t>
  </si>
  <si>
    <t>Ne2;K22</t>
  </si>
  <si>
    <t>SINE (FLAM_A); LINC0559 intron 3</t>
  </si>
  <si>
    <t>HERC2 intron 56; unexpected structure</t>
  </si>
  <si>
    <t>15q13.1</t>
  </si>
  <si>
    <t>K24</t>
  </si>
  <si>
    <t>LOC284395 intron 9</t>
  </si>
  <si>
    <t>De3;K28</t>
  </si>
  <si>
    <t>2 kb upstream of ZNF419</t>
  </si>
  <si>
    <t>Ne5</t>
  </si>
  <si>
    <t>L1 (L1PA10)</t>
  </si>
  <si>
    <t>De14*;K30</t>
  </si>
  <si>
    <t>K6</t>
  </si>
  <si>
    <t>ERV1 (HERVS71)</t>
  </si>
  <si>
    <t>L2 L2b; SLCA29 intron 5/6</t>
  </si>
  <si>
    <t>ERV1 (LTR1C)</t>
  </si>
  <si>
    <t>Ne7;K12</t>
  </si>
  <si>
    <t>L1 L1M6</t>
  </si>
  <si>
    <t>De6/Ne1;K10</t>
  </si>
  <si>
    <t>RASGRF2 intron 17</t>
  </si>
  <si>
    <t>AluSx</t>
  </si>
  <si>
    <t>De2;K12</t>
  </si>
  <si>
    <t>K21</t>
  </si>
  <si>
    <t>10q24.2b</t>
  </si>
  <si>
    <t>De12</t>
  </si>
  <si>
    <t>ERL MalR (MSTD); unexpected structure</t>
  </si>
  <si>
    <t>10q26.3</t>
  </si>
  <si>
    <t>INPP5A intron 2</t>
  </si>
  <si>
    <t>blast gets the junction =&gt; seems absent as well</t>
  </si>
  <si>
    <t>blast gets the junction +1 nt =&gt; seems absent as well</t>
  </si>
  <si>
    <t>blast gets the junction, with SNP =&gt; seems absent as well</t>
  </si>
  <si>
    <t>probably hitting other ERVs, extend, still unclear</t>
  </si>
  <si>
    <t>Present; indel(s)</t>
  </si>
  <si>
    <t>Present, SNPs</t>
  </si>
  <si>
    <t>.</t>
  </si>
  <si>
    <t>+</t>
  </si>
  <si>
    <t>19p12d</t>
  </si>
  <si>
    <t>4p16a(c?)</t>
  </si>
  <si>
    <t>4p16b(d?)</t>
  </si>
  <si>
    <t>7q36.3(b?)</t>
  </si>
  <si>
    <t>-</t>
  </si>
  <si>
    <t>There are reads covering the whole region</t>
  </si>
  <si>
    <t>C6WWDACXX:2:2312:1672561:0/1</t>
  </si>
  <si>
    <t>Forgot to check this one</t>
  </si>
  <si>
    <t>There are reads covering the junction</t>
  </si>
  <si>
    <t>There are reads covering the junction; but 2 reads not completely</t>
  </si>
  <si>
    <t>C6WWDACXX:1:1303:1436911:0/1</t>
  </si>
  <si>
    <t>C6WWDACXX:1:1302:283409:0/1</t>
  </si>
  <si>
    <t>C6WWDACXX:1:1306:1057903:0/2</t>
  </si>
  <si>
    <t>C6WWDACXX:1:2112:2027207:0/2</t>
  </si>
  <si>
    <t>C6WWDACXX:2:1215:1836575:0/1</t>
  </si>
  <si>
    <t>C6WWDACXX:2:2206:2432382:0/2</t>
  </si>
  <si>
    <t>C6WWDACXX:2:2216:501597:0/2</t>
  </si>
  <si>
    <t>C7T04ACXX:5:1309:440475:0/2</t>
  </si>
  <si>
    <t>C7T04ACXX:5:1314:424346:0/2</t>
  </si>
  <si>
    <t>C6WWDACXX:1:2208:303059:0/2</t>
  </si>
  <si>
    <t>C7T04ACXX:5:1304:1143145:0/1</t>
  </si>
  <si>
    <t>C6WWDACXX:1:1107:2026559:0/2</t>
  </si>
  <si>
    <t>C6WWDACXX:2:1115:1134385:0/2</t>
  </si>
  <si>
    <t>C6WWDACXX:1:2208:2037697:0/2</t>
  </si>
  <si>
    <t>C6WWDACXX:2:1212:486215:0/1</t>
  </si>
  <si>
    <t>C6WWDACXX:2:2312:205294:0/2</t>
  </si>
  <si>
    <t>C6WWDACXX:1:2107:537627:0/1</t>
  </si>
  <si>
    <t>C6WWDACXX:2:1305:1060350:0/1</t>
  </si>
  <si>
    <t>C6WWDACXX:2:2107:1156739:0/1</t>
  </si>
  <si>
    <t>C7T04ACXX:5:2206:2393343:0/2</t>
  </si>
  <si>
    <t>6q26___no_ref</t>
  </si>
  <si>
    <t>C7T04ACXX:5:2116:1040401:0/2</t>
  </si>
  <si>
    <t>C7T04ACXX:5:2201:1293646:0/2</t>
  </si>
  <si>
    <t>C7T04ACXX:5:1213:2034260:0/1</t>
  </si>
  <si>
    <t>C6WWDACXX:2:1107:489968:0/2</t>
  </si>
  <si>
    <t>C6WWDACXX:2:2212:483757:0/1</t>
  </si>
  <si>
    <t>C6WWDACXX:2:2114:566920:0/2</t>
  </si>
  <si>
    <t>C6WWDACXX:1:1303:1275047:0/2</t>
  </si>
  <si>
    <t>C6WWDACXX:2:2307:476334:0/2</t>
  </si>
  <si>
    <t>C7T04ACXX:5:1105:2870:0/2</t>
  </si>
  <si>
    <t>C6WWDACXX:1:2207:711312:0/1</t>
  </si>
  <si>
    <t>C6WWDACXX:1:1113:1431540:0/1</t>
  </si>
  <si>
    <t>C6WWDACXX:1:2114:1118142:0/2</t>
  </si>
  <si>
    <t>C6WWDACXX:2:1304:1583486:0/2</t>
  </si>
  <si>
    <t>C6WWDACXX:2:1214:2389696:0/1</t>
  </si>
  <si>
    <t>C6WWDACXX:2:2304:2059266:0/1</t>
  </si>
  <si>
    <t>C6WWDACXX:1:2308:901765:0/1</t>
  </si>
  <si>
    <t>C7T04ACXX:5:1107:2355241:0/2</t>
  </si>
  <si>
    <t>C6WWDACXX:1:1101:326503:0/2</t>
  </si>
  <si>
    <t>C6WWDACXX:1:1207:1375974:0/1</t>
  </si>
  <si>
    <t>C7T04ACXX:5:1214:1950077:0/2</t>
  </si>
  <si>
    <t>C6WWDACXX:1:2311:111602:0/1</t>
  </si>
  <si>
    <t>C6WWDACXX:1:1106:1585637:0/1</t>
  </si>
  <si>
    <t>C6WWDACXX:2:1204:836141:0/1</t>
  </si>
  <si>
    <t>C6WWDACXX:1:2103:824200:0/1</t>
  </si>
  <si>
    <t>C6WWDACXX:2:2310:1771613:0/1</t>
  </si>
  <si>
    <t>C6WWDACXX:1:1211:1983975:0/2</t>
  </si>
  <si>
    <t>C6WWDACXX:2:2106:1531000:0/2</t>
  </si>
  <si>
    <t>C7T04ACXX:5:2204:1797574:0/2</t>
  </si>
  <si>
    <t>C6WWDACXX:2:2112:2589513:0/2</t>
  </si>
  <si>
    <t>C7T04ACXX:5:1306:730545:0/1</t>
  </si>
  <si>
    <t>C7T04ACXX:5:2110:554934:0/2</t>
  </si>
  <si>
    <t>C6WWDACXX:1:2212:1132923:0/1</t>
  </si>
  <si>
    <t>C6WWDACXX:1:2204:419593:0/1</t>
  </si>
  <si>
    <t>C6WWDACXX:1:1212:1342214:0/1</t>
  </si>
  <si>
    <t>C7T04ACXX:5:1206:513772:0/2</t>
  </si>
  <si>
    <t>C6WWDACXX:1:1306:1508266:0/2</t>
  </si>
  <si>
    <t>C6WWDACXX:2:1116:2278372:0/1</t>
  </si>
  <si>
    <t>C6WWDACXX:2:1215:659358:0/1</t>
  </si>
  <si>
    <t>C6WWDACXX:1:1102:469214:0/1</t>
  </si>
  <si>
    <t>C6WWDACXX:2:2302:345061:0/1</t>
  </si>
  <si>
    <t>C6WWDACXX:2:1306:635517:0/2</t>
  </si>
  <si>
    <t>C6WWDACXX:1:1106:290791:0/2</t>
  </si>
  <si>
    <t>C6WWDACXX:1:1312:508377:0/1</t>
  </si>
  <si>
    <t>C7T04ACXX:5:1208:821687:0/1</t>
  </si>
  <si>
    <t>C7T04ACXX:5:2103:1123766:0/2</t>
  </si>
  <si>
    <t>C6WWDACXX:2:1302:623738:0/1</t>
  </si>
  <si>
    <t>C6WWDACXX:2:1102:1146735:0/1</t>
  </si>
  <si>
    <t>C7T04ACXX:5:1108:215573:0/2</t>
  </si>
  <si>
    <t>C6WWDACXX:1:1205:1599088:0/1</t>
  </si>
  <si>
    <t>C6WWDACXX:1:2101:1546946:0/2</t>
  </si>
  <si>
    <t>C6WWDACXX:1:1205:1483262:0/1</t>
  </si>
  <si>
    <t>C6WWDACXX:1:2304:2126820:0/1</t>
  </si>
  <si>
    <t>C6WWDACXX:1:1116:2266799:0/1</t>
  </si>
  <si>
    <t>C6WWDACXX:1:2103:2089294:0/2</t>
  </si>
  <si>
    <t>C6WWDACXX:2:1105:2158886:0/1</t>
  </si>
  <si>
    <t>C6WWDACXX:2:1209:1824340:0/1</t>
  </si>
  <si>
    <t>C6WWDACXX:1:1214:838857:0/1</t>
  </si>
  <si>
    <t>C6WWDACXX:1:2212:2562101:0/1</t>
  </si>
  <si>
    <t>C6WWDACXX:1:1110:2394375:0/2</t>
  </si>
  <si>
    <t>C6WWDACXX:1:1307:1821294:0/2</t>
  </si>
  <si>
    <t>C7T04ACXX:5:2203:2256894:0/1</t>
  </si>
  <si>
    <t>C6WWDACXX:2:1206:511757:0/1</t>
  </si>
  <si>
    <t>C6WWDACXX:2:2214:1065972:0/2</t>
  </si>
  <si>
    <t>C7T04ACXX:5:2107:2038128:0/2</t>
  </si>
  <si>
    <t>C7T04ACXX:5:1215:1171106:0/2</t>
  </si>
  <si>
    <t>C7T04ACXX:5:1204:1412369:0/2</t>
  </si>
  <si>
    <t>C6WWDACXX:1:2116:2065967:0/2</t>
  </si>
  <si>
    <t>C6WWDACXX:1:1202:1004573:0/1</t>
  </si>
  <si>
    <t>C6WWDACXX:1:1212:98305:0/1</t>
  </si>
  <si>
    <t>C6WWDACXX:1:1308:250411:0/1</t>
  </si>
  <si>
    <t>C6WWDACXX:1:2104:2093240:0/2</t>
  </si>
  <si>
    <t>C6WWDACXX:1:2108:1445228:0/2</t>
  </si>
  <si>
    <t>C6WWDACXX:1:2214:733014:0/2</t>
  </si>
  <si>
    <t>C6WWDACXX:1:2216:1194948:0/1</t>
  </si>
  <si>
    <t>C6WWDACXX:1:2309:456889:0/1</t>
  </si>
  <si>
    <t>C6WWDACXX:2:1101:239563:0/1</t>
  </si>
  <si>
    <t>C7T04ACXX:5:1108:2071337:0/1</t>
  </si>
  <si>
    <t>C7T04ACXX:5:1210:409272:0/1</t>
  </si>
  <si>
    <t>C7T04ACXX:5:2116:580182:0/2</t>
  </si>
  <si>
    <t>C7T04ACXX:5:2316:1866313:0/2</t>
  </si>
  <si>
    <t>C6WWDACXX:1:1303:1011493:0/1</t>
  </si>
  <si>
    <t>C6WWDACXX:1:1313:1641403:0/1</t>
  </si>
  <si>
    <t>C6WWDACXX:1:2206:1392631:0/2</t>
  </si>
  <si>
    <t>C6WWDACXX:1:2216:340981:0/1</t>
  </si>
  <si>
    <t>C6WWDACXX:2:1109:1001842:0/1</t>
  </si>
  <si>
    <t>C6WWDACXX:2:1115:577706:0/1</t>
  </si>
  <si>
    <t>C6WWDACXX:2:1211:548553:0/1</t>
  </si>
  <si>
    <t>C6WWDACXX:2:2102:908726:0/2</t>
  </si>
  <si>
    <t>C6WWDACXX:2:2204:165828:0/1</t>
  </si>
  <si>
    <t>C6WWDACXX:2:2206:23113:0/2</t>
  </si>
  <si>
    <t>C6WWDACXX:2:2207:166269:0/1</t>
  </si>
  <si>
    <t>C6WWDACXX:2:2216:491924:0/1</t>
  </si>
  <si>
    <t>C6WWDACXX:2:2302:18798:0/2</t>
  </si>
  <si>
    <t>C7T04ACXX:5:1102:1934747:0/2</t>
  </si>
  <si>
    <t>C7T04ACXX:5:1204:2187610:0/2</t>
  </si>
  <si>
    <t>C7T04ACXX:5:2213:1230064:0/1</t>
  </si>
  <si>
    <t>C6WWDACXX:1:1109:1333187:0/2</t>
  </si>
  <si>
    <t>C6WWDACXX:1:2116:1703145:0/1</t>
  </si>
  <si>
    <t>C6WWDACXX:1:2307:1415135:0/2</t>
  </si>
  <si>
    <t>C6WWDACXX:2:1202:1695583:0/1</t>
  </si>
  <si>
    <t>C7T04ACXX:5:1210:1354159:0/2</t>
  </si>
  <si>
    <t>C7T04ACXX:5:2208:1374284:0/2</t>
  </si>
  <si>
    <t>C6WWDACXX:2:1309:1849225:0/1</t>
  </si>
  <si>
    <t>C7T04ACXX:5:2116:1796483:0/1</t>
  </si>
  <si>
    <t>C6WWDACXX:1:1104:1867201:0/2</t>
  </si>
  <si>
    <t>C6WWDACXX:1:1112:1874418:0/2</t>
  </si>
  <si>
    <t>C7T04ACXX:5:2106:1359531:0/1</t>
  </si>
  <si>
    <t>C6WWDACXX:1:1208:745813:0/1</t>
  </si>
  <si>
    <t>C6WWDACXX:2:2115:2024095:0/2</t>
  </si>
  <si>
    <t>C6WWDACXX:2:2213:1416808:0/1</t>
  </si>
  <si>
    <t>C7T04ACXX:5:2115:32492:0/2</t>
  </si>
  <si>
    <t>C7T04ACXX:5:2312:2399619:0/2</t>
  </si>
  <si>
    <t>C6WWDACXX:1:2313:965543:0/1</t>
  </si>
  <si>
    <t>C6WWDACXX:1:1310:2303211:0/2</t>
  </si>
  <si>
    <t>C6WWDACXX:1:2102:1603825:0/1</t>
  </si>
  <si>
    <t>C7T04ACXX:5:1105:2224380:0/1</t>
  </si>
  <si>
    <t>C6WWDACXX:2:2316:1628746:0/1</t>
  </si>
  <si>
    <t>C6WWDACXX:2:2311:1360094:0/1</t>
  </si>
  <si>
    <t>C6WWDACXX:2:2311:1751981:0/1</t>
  </si>
  <si>
    <t>C6WWDACXX:2:2102:2112408:0/2</t>
  </si>
  <si>
    <t>C7T04ACXX:5:1116:708660:0/2</t>
  </si>
  <si>
    <t>C7T04ACXX:5:2113:2396601:0/2</t>
  </si>
  <si>
    <t>C6WWDACXX:2:1210:526863:0/2</t>
  </si>
  <si>
    <t>C6WWDACXX:1:2206:620073:0/2</t>
  </si>
  <si>
    <t>C6WWDACXX:1:2210:1166521:0/2</t>
  </si>
  <si>
    <t>C6WWDACXX:1:2215:2620570:0/1</t>
  </si>
  <si>
    <t>C6WWDACXX:1:1202:1004573:0/2</t>
  </si>
  <si>
    <t>C6WWDACXX:1:2212:1504377:0/2</t>
  </si>
  <si>
    <t>C6WWDACXX:2:2315:102269:0/2</t>
  </si>
  <si>
    <t>C7T04ACXX:5:2202:1312678:0/2</t>
  </si>
  <si>
    <t>C6WWDACXX:2:2113:1138102:0/1</t>
  </si>
  <si>
    <t>C7T04ACXX:5:1312:1984065:0/2</t>
  </si>
  <si>
    <t>C6WWDACXX:1:1208:1469125:0/1</t>
  </si>
  <si>
    <t>C7T04ACXX:5:1108:2071337:0/2</t>
  </si>
  <si>
    <t>C6WWDACXX:2:2213:40297:0/2</t>
  </si>
  <si>
    <t>C6WWDACXX:2:1205:379969:0/2</t>
  </si>
  <si>
    <t>C6WWDACXX:2:2312:1665048:0/1</t>
  </si>
  <si>
    <t>C6WWDACXX:1:1312:1903434:0/1</t>
  </si>
  <si>
    <t>C6WWDACXX:2:2108:1271969:0/1</t>
  </si>
  <si>
    <t>C6WWDACXX:2:1205:1911771:0/1</t>
  </si>
  <si>
    <t>C6WWDACXX:2:2110:1143848:0/2</t>
  </si>
  <si>
    <t>C6WWDACXX:1:1205:1714219:0/1</t>
  </si>
  <si>
    <t>There are reads covering the junction, but check</t>
  </si>
  <si>
    <t>There are reads covering the junction, maybe low coverage though</t>
  </si>
  <si>
    <t>There are reads covering the junction; but check</t>
  </si>
  <si>
    <t>There are reads covering the junction, but check, might be a gap</t>
  </si>
  <si>
    <t>Reads covering the junction, but split reads?</t>
  </si>
  <si>
    <t>Reads covering the junction, but split reads</t>
  </si>
  <si>
    <t>Reads covering the junction, but split reads - good candidate</t>
  </si>
  <si>
    <t>10q24.2b___no_ref</t>
  </si>
  <si>
    <t>C6WWDACXX:2:2111:75409:0/1</t>
  </si>
  <si>
    <t>C7T04ACXX:5:2301:1763973:0/1</t>
  </si>
  <si>
    <t>C7T04ACXX:5:1314:1449653:0/1</t>
  </si>
  <si>
    <t>C7T04ACXX:5:1108:1063723:0/2</t>
  </si>
  <si>
    <t>C6WWDACXX:1:2214:1939964:0/1</t>
  </si>
  <si>
    <t>C7T04ACXX:5:2111:385084:0/2</t>
  </si>
  <si>
    <t>C6WWDACXX:2:2103:2162842:0/2</t>
  </si>
  <si>
    <t>C7T04ACXX:5:2101:1253258:0/1</t>
  </si>
  <si>
    <t>C6WWDACXX:2:1301:1388409:0/1</t>
  </si>
  <si>
    <t>C6WWDACXX:2:2108:385485:0/2</t>
  </si>
  <si>
    <t>C6WWDACXX:2:2206:2358074:0/2</t>
  </si>
  <si>
    <t>C7T04ACXX:5:2304:367320:0/2</t>
  </si>
  <si>
    <t>C7T04ACXX:5:2311:748035:0/2</t>
  </si>
  <si>
    <t>C6WWDACXX:2:2206:1913834:0/2</t>
  </si>
  <si>
    <t>C6WWDACXX:2:1115:1129761:0/2</t>
  </si>
  <si>
    <t>C7T04ACXX:5:1308:2423758:0/1</t>
  </si>
  <si>
    <t>C7T04ACXX:5:2105:153557:0/2</t>
  </si>
  <si>
    <t>C6WWDACXX:1:2109:1657736:0/1</t>
  </si>
  <si>
    <t>C6WWDACXX:1:2313:2429506:0/1</t>
  </si>
  <si>
    <t>C6WWDACXX:2:1215:187795:0/2</t>
  </si>
  <si>
    <t>C6WWDACXX:1:1306:1057903:0/1</t>
  </si>
  <si>
    <t>C6WWDACXX:2:2311:1330492:0/2</t>
  </si>
  <si>
    <t>C7T04ACXX:5:1205:948273:0/1</t>
  </si>
  <si>
    <t>C7T04ACXX:5:1314:424346:0/1</t>
  </si>
  <si>
    <t>C6WWDACXX:1:2101:426473:0/2</t>
  </si>
  <si>
    <t>C6WWDACXX:1:1312:1948281:0/1</t>
  </si>
  <si>
    <t>C6WWDACXX:1:2304:721736:0/1</t>
  </si>
  <si>
    <t>C6WWDACXX:1:2314:1871104:0/2</t>
  </si>
  <si>
    <t>C6WWDACXX:2:1211:808929:0/1</t>
  </si>
  <si>
    <t>C7T04ACXX:5:1206:209326:0/2</t>
  </si>
  <si>
    <t>C6WWDACXX:1:2108:40590:0/1</t>
  </si>
  <si>
    <t>C6WWDACXX:2:2306:706099:0/1</t>
  </si>
  <si>
    <t>C6WWDACXX:2:1107:743861:0/1</t>
  </si>
  <si>
    <t>C6WWDACXX:2:2113:2166572:0/2</t>
  </si>
  <si>
    <t>C6WWDACXX:2:2212:1427342:0/2</t>
  </si>
  <si>
    <t>C6WWDACXX:1:2107:606875:0/1</t>
  </si>
  <si>
    <t>C6WWDACXX:1:2203:2017217:0/2</t>
  </si>
  <si>
    <t>C6WWDACXX:1:2309:1993480:0/1</t>
  </si>
  <si>
    <t>C6WWDACXX:2:2207:1779204:0/1</t>
  </si>
  <si>
    <t>C7T04ACXX:5:1307:1565827:0/2</t>
  </si>
  <si>
    <t>C6WWDACXX:1:2108:2061279:0/1</t>
  </si>
  <si>
    <t>C6WWDACXX:2:2306:870896:0/2</t>
  </si>
  <si>
    <t>C6WWDACXX:2:1312:2372061:0/1</t>
  </si>
  <si>
    <t>C6WWDACXX:2:2211:2282786:0/2</t>
  </si>
  <si>
    <t>C7T04ACXX:5:1206:209331:0/2</t>
  </si>
  <si>
    <t>C7T04ACXX:5:2214:1018880:0/1</t>
  </si>
  <si>
    <t>C6WWDACXX:2:1210:964475:0/2</t>
  </si>
  <si>
    <t>C6WWDACXX:1:2201:1203403:0/2</t>
  </si>
  <si>
    <t>C6WWDACXX:2:2304:575931:0/1</t>
  </si>
  <si>
    <t>C7T04ACXX:5:1109:2470616:0/1</t>
  </si>
  <si>
    <t>C6WWDACXX:2:1307:798184:0/1</t>
  </si>
  <si>
    <t>C7T04ACXX:5:2214:1018880:0/2</t>
  </si>
  <si>
    <t>C7T04ACXX:5:2208:628522:0/1</t>
  </si>
  <si>
    <t>C6WWDACXX:1:1210:2049097:0/1</t>
  </si>
  <si>
    <t>C6WWDACXX:1:2216:632709:0/2</t>
  </si>
  <si>
    <t>C6WWDACXX:2:2203:2120467:0/1</t>
  </si>
  <si>
    <t>C7T04ACXX:5:2303:1161639:0/1</t>
  </si>
  <si>
    <t>C6WWDACXX:2:1113:2506530:0/2</t>
  </si>
  <si>
    <t>C6WWDACXX:2:2314:1672147:0/1</t>
  </si>
  <si>
    <t>C7T04ACXX:5:1109:2470616:0/2</t>
  </si>
  <si>
    <t>C7T04ACXX:5:2212:1070771:0/2</t>
  </si>
  <si>
    <t>C6WWDACXX:1:2310:1713773:0/2</t>
  </si>
  <si>
    <t>C6WWDACXX:2:2203:2120467:0/2</t>
  </si>
  <si>
    <t>C7T04ACXX:5:2212:1070771:0/1</t>
  </si>
  <si>
    <t>C6WWDACXX:1:2310:1713773:0/1</t>
  </si>
  <si>
    <t>C6WWDACXX:2:1102:441509:0/1</t>
  </si>
  <si>
    <t>C6WWDACXX:2:1102:441509:0/2</t>
  </si>
  <si>
    <t>C6WWDACXX:2:2212:1427342:0/1</t>
  </si>
  <si>
    <t>C6WWDACXX:2:2115:607021:0/2</t>
  </si>
  <si>
    <t>C7T04ACXX:5:1114:385074:0/1</t>
  </si>
  <si>
    <t>C6WWDACXX:1:1112:2243223:0/2</t>
  </si>
  <si>
    <t>C6WWDACXX:1:1114:2096882:0/2</t>
  </si>
  <si>
    <t>C6WWDACXX:1:1211:130715:0/2</t>
  </si>
  <si>
    <t>C6WWDACXX:1:1215:1039969:0/2</t>
  </si>
  <si>
    <t>C6WWDACXX:1:2311:570603:0/2</t>
  </si>
  <si>
    <t>C6WWDACXX:2:1202:1031473:0/2</t>
  </si>
  <si>
    <t>C6WWDACXX:2:1214:1159795:0/1</t>
  </si>
  <si>
    <t>C7T04ACXX:5:1209:2195999:0/2</t>
  </si>
  <si>
    <t>C7T04ACXX:5:2207:1616850:0/2</t>
  </si>
  <si>
    <t>C6WWDACXX:1:2211:295727:0/1</t>
  </si>
  <si>
    <t>C7T04ACXX:5:1113:1704201:0/1</t>
  </si>
  <si>
    <t>C7T04ACXX:5:2202:754508:0/1</t>
  </si>
  <si>
    <t>C6WWDACXX:2:1107:743861:0/2</t>
  </si>
  <si>
    <t>C7T04ACXX:5:2205:1050141:0/2</t>
  </si>
  <si>
    <t>C6WWDACXX:2:1101:1893833:0/2</t>
  </si>
  <si>
    <t>C6WWDACXX:1:2314:462836:0/1</t>
  </si>
  <si>
    <t>C7T04ACXX:5:2203:116052:0/1</t>
  </si>
  <si>
    <t>C6WWDACXX:2:2207:2157905:0/1</t>
  </si>
  <si>
    <t>C7T04ACXX:5:2307:1683955:0/1</t>
  </si>
  <si>
    <t>C6WWDACXX:2:2115:607021:0/1</t>
  </si>
  <si>
    <t>C6WWDACXX:2:2301:2119588:0/2</t>
  </si>
  <si>
    <t>C6WWDACXX:2:2101:522633:0/1</t>
  </si>
  <si>
    <t>C6WWDACXX:2:2208:1786921:0/1</t>
  </si>
  <si>
    <t>C6WWDACXX:2:1216:748675:0/2</t>
  </si>
  <si>
    <t>C6WWDACXX:1:1307:1853999:0/1</t>
  </si>
  <si>
    <t>C6WWDACXX:2:2314:1672147:0/2</t>
  </si>
  <si>
    <t>C6WWDACXX:1:1215:1218094:0/2</t>
  </si>
  <si>
    <t>C6WWDACXX:2:1209:669521:0/1</t>
  </si>
  <si>
    <t>C6WWDACXX:1:1201:1615763:0/2</t>
  </si>
  <si>
    <t>C6WWDACXX:1:2211:1085809:0/1</t>
  </si>
  <si>
    <t>C6WWDACXX:1:2201:983774:0/1</t>
  </si>
  <si>
    <t>C6WWDACXX:1:1312:1262257:0/1</t>
  </si>
  <si>
    <t>C7T04ACXX:5:1116:2116287:0/1</t>
  </si>
  <si>
    <t>C6WWDACXX:1:1301:1723668:0/2</t>
  </si>
  <si>
    <t>C6WWDACXX:1:2106:674216:0/1</t>
  </si>
  <si>
    <t>C7T04ACXX:5:2313:1359484:0/2</t>
  </si>
  <si>
    <t>C6WWDACXX:2:2216:813014:0/2</t>
  </si>
  <si>
    <t>C7T04ACXX:5:2102:460222:0/1</t>
  </si>
  <si>
    <t>C6WWDACXX:2:1107:274339:0/1</t>
  </si>
  <si>
    <t>C7T04ACXX:5:2210:1123015:0/1</t>
  </si>
  <si>
    <t>C6WWDACXX:1:2304:551256:0/2</t>
  </si>
  <si>
    <t>C7T04ACXX:5:1105:1373346:0/2</t>
  </si>
  <si>
    <t>C6WWDACXX:1:2315:1177836:0/1</t>
  </si>
  <si>
    <t>C7T04ACXX:5:1308:1098816:0/1</t>
  </si>
  <si>
    <t>C6WWDACXX:2:2310:2530357:0/2</t>
  </si>
  <si>
    <t>C6WWDACXX:1:2212:1450122:0/1</t>
  </si>
  <si>
    <t>C6WWDACXX:1:2215:285329:0/2</t>
  </si>
  <si>
    <t>C6WWDACXX:1:2211:299563:0/2</t>
  </si>
  <si>
    <t>There are reads covering the junction, but maybe low coverage</t>
  </si>
  <si>
    <t>Present (but some split reads indeed)</t>
  </si>
  <si>
    <t>Unclear - many reads split at both junctions</t>
  </si>
  <si>
    <t>15q13.1___no_ref</t>
  </si>
  <si>
    <t>C6WWDACXX:1:1315:659240:0/2</t>
  </si>
  <si>
    <t>C7T04ACXX:5:2113:101453:0/1</t>
  </si>
  <si>
    <t>C7T04ACXX:5:1207:2200725:0/1</t>
  </si>
  <si>
    <t>C7T04ACXX:5:1304:309896:0/2</t>
  </si>
  <si>
    <t>C6WWDACXX:1:1305:112236:0/2</t>
  </si>
  <si>
    <t>C6WWDACXX:2:2302:115718:0/2</t>
  </si>
  <si>
    <t>C6WWDACXX:1:2102:756352:0/1</t>
  </si>
  <si>
    <t>C7T04ACXX:5:2111:1564998:0/1</t>
  </si>
  <si>
    <t>C7T04ACXX:5:2115:1832305:0/1</t>
  </si>
  <si>
    <t>C6WWDACXX:2:2115:2332947:0/2</t>
  </si>
  <si>
    <t>C7T04ACXX:5:1213:1662118:0/2</t>
  </si>
  <si>
    <t>C6WWDACXX:2:1316:993930:0/2</t>
  </si>
  <si>
    <t>C6WWDACXX:1:1101:1381990:0/2</t>
  </si>
  <si>
    <t>C7T04ACXX:5:2310:1496221:0/1</t>
  </si>
  <si>
    <t>C7T04ACXX:5:1115:2298090:0/2</t>
  </si>
  <si>
    <t>C6WWDACXX:1:2205:2252458:0/1</t>
  </si>
  <si>
    <t>C6WWDACXX:2:1106:454540:0/2</t>
  </si>
  <si>
    <t>C6WWDACXX:2:2307:1032704:0/2</t>
  </si>
  <si>
    <t>C6WWDACXX:1:2110:125746:0/1</t>
  </si>
  <si>
    <t>C7T04ACXX:5:2201:1295266:0/2</t>
  </si>
  <si>
    <t>C6WWDACXX:1:2115:2656716:0/2</t>
  </si>
  <si>
    <t>C7T04ACXX:5:1213:661233:0/2</t>
  </si>
  <si>
    <t>C6WWDACXX:2:1315:1979628:0/1</t>
  </si>
  <si>
    <t>C6WWDACXX:1:2214:129412:0/2</t>
  </si>
  <si>
    <t>C6WWDACXX:2:2211:755845:0/1</t>
  </si>
  <si>
    <t>C7T04ACXX:5:1313:2221829:0/1</t>
  </si>
  <si>
    <t>C6WWDACXX:1:1311:91407:0/2</t>
  </si>
  <si>
    <t>C6WWDACXX:1:2109:152858:0/1</t>
  </si>
  <si>
    <t>C7T04ACXX:5:2214:2474974:0/2</t>
  </si>
  <si>
    <t>C6WWDACXX:1:2203:2074974:0/2</t>
  </si>
  <si>
    <t>C6WWDACXX:2:2106:666607:0/1</t>
  </si>
  <si>
    <t>C6WWDACXX:1:2107:712908:0/1</t>
  </si>
  <si>
    <t>C6WWDACXX:2:2211:2456672:0/2</t>
  </si>
  <si>
    <t>C6WWDACXX:1:2316:1725246:0/1</t>
  </si>
  <si>
    <t>C6WWDACXX:1:1105:440998:0/1</t>
  </si>
  <si>
    <t>C6WWDACXX:2:1316:2535063:0/1</t>
  </si>
  <si>
    <t>C6WWDACXX:2:2109:300669:0/1</t>
  </si>
  <si>
    <t>C6WWDACXX:1:2212:237999:0/2</t>
  </si>
  <si>
    <t>C6WWDACXX:2:2211:1079098:0/1</t>
  </si>
  <si>
    <t>C7T04ACXX:5:1315:2133285:0/2</t>
  </si>
  <si>
    <t>C6WWDACXX:1:1211:1151278:0/1</t>
  </si>
  <si>
    <t>C7T04ACXX:5:1314:778885:0/2</t>
  </si>
  <si>
    <t>C6WWDACXX:2:2111:721009:0/1</t>
  </si>
  <si>
    <t>C6WWDACXX:1:1215:841353:0/2</t>
  </si>
  <si>
    <t>C6WWDACXX:2:2301:1085531:0/1</t>
  </si>
  <si>
    <t>C6WWDACXX:1:2116:512733:0/2</t>
  </si>
  <si>
    <t>C6WWDACXX:2:1215:1196533:0/1</t>
  </si>
  <si>
    <t>C6WWDACXX:2:2203:2273286:0/2</t>
  </si>
  <si>
    <t>C6WWDACXX:2:2301:445596:0/2</t>
  </si>
  <si>
    <t>C7T04ACXX:5:1115:892914:0/1</t>
  </si>
  <si>
    <t>C6WWDACXX:2:1216:1509447:0/2</t>
  </si>
  <si>
    <t>C7T04ACXX:5:2201:1108253:0/2</t>
  </si>
  <si>
    <t>C6WWDACXX:2:1310:1494972:0/2</t>
  </si>
  <si>
    <t>C6WWDACXX:1:2213:2088007:0/2</t>
  </si>
  <si>
    <t>C7T04ACXX:5:2209:1896953:0/1</t>
  </si>
  <si>
    <t>C7T04ACXX:5:1204:2048779:0/2</t>
  </si>
  <si>
    <t>C6WWDACXX:1:1308:2305999:0/1</t>
  </si>
  <si>
    <t>C6WWDACXX:2:1215:757808:0/2</t>
  </si>
  <si>
    <t>C7T04ACXX:5:2116:1237872:0/1</t>
  </si>
  <si>
    <t>C7T04ACXX:5:2211:1136916:0/2</t>
  </si>
  <si>
    <t>C7T04ACXX:5:2104:1981532:0/2</t>
  </si>
  <si>
    <t>C7T04ACXX:5:2302:629595:0/1</t>
  </si>
  <si>
    <t>C6WWDACXX:2:1216:76415:0/1</t>
  </si>
  <si>
    <t>C6WWDACXX:1:2316:667957:0/2</t>
  </si>
  <si>
    <t>C6WWDACXX:2:1304:534167:0/2</t>
  </si>
  <si>
    <t>C6WWDACXX:1:1312:2111291:0/1</t>
  </si>
  <si>
    <t>C6WWDACXX:2:1312:1602509:0/1</t>
  </si>
  <si>
    <t>C7T04ACXX:5:2205:82485:0/2</t>
  </si>
  <si>
    <t>C7T04ACXX:5:2205:1197670:0/1</t>
  </si>
  <si>
    <t>C7T04ACXX:5:2206:2393343:0/1</t>
  </si>
  <si>
    <t>C6WWDACXX:2:2101:141521:0/1</t>
  </si>
  <si>
    <t>C7T04ACXX:5:2215:293429:0/2</t>
  </si>
  <si>
    <t>C6WWDACXX:2:2107:1156739:0/2</t>
  </si>
  <si>
    <t>C7T04ACXX:5:2211:2406071:0/1</t>
  </si>
  <si>
    <t>C6WWDACXX:1:2312:298856:0/2</t>
  </si>
  <si>
    <t>C7T04ACXX:5:2308:926687:0/2</t>
  </si>
  <si>
    <t>C7T04ACXX:5:1212:1013186:0/1</t>
  </si>
  <si>
    <t>C7T04ACXX:5:1207:2200725:0/2</t>
  </si>
  <si>
    <t>C6WWDACXX:2:2202:27122:0/1</t>
  </si>
  <si>
    <t>C6WWDACXX:1:2202:1507681:0/2</t>
  </si>
  <si>
    <t>C6WWDACXX:2:1214:1312289:0/1</t>
  </si>
  <si>
    <t>C6WWDACXX:2:1214:1312290:0/1</t>
  </si>
  <si>
    <t>C6WWDACXX:2:1301:1325553:0/1</t>
  </si>
  <si>
    <t>C6WWDACXX:2:1306:820055:0/1</t>
  </si>
  <si>
    <t>C6WWDACXX:2:2210:654803:0/1</t>
  </si>
  <si>
    <t>C6WWDACXX:2:2307:148556:0/1</t>
  </si>
  <si>
    <t>C6WWDACXX:2:2308:1625973:0/2</t>
  </si>
  <si>
    <t>C7T04ACXX:5:2112:2143356:0/2</t>
  </si>
  <si>
    <t>C6WWDACXX:1:1312:1567625:0/2</t>
  </si>
  <si>
    <t>C6WWDACXX:1:1312:2111291:0/2</t>
  </si>
  <si>
    <t>C6WWDACXX:1:2206:1880644:0/1</t>
  </si>
  <si>
    <t>C6WWDACXX:2:1216:76415:0/2</t>
  </si>
  <si>
    <t>C6WWDACXX:2:2215:123253:0/1</t>
  </si>
  <si>
    <t>C6WWDACXX:2:2301:1085531:0/2</t>
  </si>
  <si>
    <t>C7T04ACXX:5:2205:82485:0/1</t>
  </si>
  <si>
    <t>C7T04ACXX:5:2113:2038122:0/1</t>
  </si>
  <si>
    <t>C6WWDACXX:2:1304:534167:0/1</t>
  </si>
  <si>
    <t>C6WWDACXX:1:1210:286349:0/2</t>
  </si>
  <si>
    <t>C6WWDACXX:1:2213:2088007:0/1</t>
  </si>
  <si>
    <t>C6WWDACXX:1:1305:521272:0/1</t>
  </si>
  <si>
    <t>C6WWDACXX:1:1113:1155044:0/2</t>
  </si>
  <si>
    <t>C6WWDACXX:1:2111:763107:0/1</t>
  </si>
  <si>
    <t>C6WWDACXX:1:1305:573163:0/1</t>
  </si>
  <si>
    <t>C6WWDACXX:2:1115:2415522:0/1</t>
  </si>
  <si>
    <t>C7T04ACXX:5:2105:693594:0/2</t>
  </si>
  <si>
    <t>C7T04ACXX:5:2201:1108253:0/1</t>
  </si>
  <si>
    <t>C7T04ACXX:5:2212:811325:0/2</t>
  </si>
  <si>
    <t>C6WWDACXX:1:2312:490249:0/2</t>
  </si>
  <si>
    <t>C6WWDACXX:1:2316:667957:0/1</t>
  </si>
  <si>
    <t>C7T04ACXX:5:2307:2249665:0/1</t>
  </si>
  <si>
    <t>C6WWDACXX:2:2103:289434:0/2</t>
  </si>
  <si>
    <t>C7T04ACXX:5:2316:724686:0/1</t>
  </si>
  <si>
    <t>C7T04ACXX:5:2312:1480672:0/1</t>
  </si>
  <si>
    <t>C6WWDACXX:1:1313:2228624:0/1</t>
  </si>
  <si>
    <t>C6WWDACXX:2:1111:938099:0/1</t>
  </si>
  <si>
    <t>C7T04ACXX:5:2103:1366907:0/1</t>
  </si>
  <si>
    <t>C6WWDACXX:2:2202:27122:0/2</t>
  </si>
  <si>
    <t>C6WWDACXX:2:2312:1672561:0/2</t>
  </si>
  <si>
    <t>C6WWDACXX:2:1316:2049672:0/1</t>
  </si>
  <si>
    <t>C7T04ACXX:5:2109:132424:0/2</t>
  </si>
  <si>
    <t>C6WWDACXX:1:1110:761431:0/1</t>
  </si>
  <si>
    <t>C6WWDACXX:1:1110:1808850:0/1</t>
  </si>
  <si>
    <t>C7T04ACXX:5:1111:275899:0/1</t>
  </si>
  <si>
    <t>C6WWDACXX:2:2301:516448:0/1</t>
  </si>
  <si>
    <t>C7T04ACXX:5:2311:896020:0/2</t>
  </si>
  <si>
    <t>C6WWDACXX:2:1213:616272:0/2</t>
  </si>
  <si>
    <t>C6WWDACXX:2:2114:2672371:0/2</t>
  </si>
  <si>
    <t>C6WWDACXX:2:2102:1935079:0/1</t>
  </si>
  <si>
    <t>C6WWDACXX:2:1209:472882:0/2</t>
  </si>
  <si>
    <t>C6WWDACXX:2:2104:79919:0/2</t>
  </si>
  <si>
    <t>C7T04ACXX:5:1102:2016585:0/1</t>
  </si>
  <si>
    <t>C6WWDACXX:2:1111:276893:0/1</t>
  </si>
  <si>
    <t>C7T04ACXX:5:1206:2329141:0/1</t>
  </si>
  <si>
    <t>C6WWDACXX:1:2316:1068377:0/2</t>
  </si>
  <si>
    <t>C6WWDACXX:2:1212:2296677:0/1</t>
  </si>
  <si>
    <t>C7T04ACXX:5:1110:1860966:0/1</t>
  </si>
  <si>
    <t>C6WWDACXX:2:1203:29522:0/2</t>
  </si>
  <si>
    <t>C6WWDACXX:2:2301:445596:0/1</t>
  </si>
  <si>
    <t>C6WWDACXX:2:1305:1526628:0/1</t>
  </si>
  <si>
    <t>C6WWDACXX:2:1209:690575:0/2</t>
  </si>
  <si>
    <t>C6WWDACXX:1:2110:2027049:0/1</t>
  </si>
  <si>
    <t>C6WWDACXX:2:1214:2186978:0/2</t>
  </si>
  <si>
    <t>C6WWDACXX:1:1207:790311:0/2</t>
  </si>
  <si>
    <t>C6WWDACXX:2:1105:556455:0/1</t>
  </si>
  <si>
    <t>C6WWDACXX:2:2115:2289180:0/2</t>
  </si>
  <si>
    <t>C7T04ACXX:5:1209:890869:0/1</t>
  </si>
  <si>
    <t>C6WWDACXX:2:1307:1822246:0/2</t>
  </si>
  <si>
    <t>C6WWDACXX:1:2211:2527516:0/2</t>
  </si>
  <si>
    <t>C6WWDACXX:1:2110:516733:0/2</t>
  </si>
  <si>
    <t>C6WWDACXX:2:1207:589262:0/1</t>
  </si>
  <si>
    <t>C6WWDACXX:1:1308:593172:0/2</t>
  </si>
  <si>
    <t>15q22.2___no_ref</t>
  </si>
  <si>
    <t>C7T04ACXX:5:2215:491894:0/1</t>
  </si>
  <si>
    <t>C6WWDACXX:1:1204:357406:0/1</t>
  </si>
  <si>
    <t>C6WWDACXX:2:2211:846180:0/2</t>
  </si>
  <si>
    <t>C6WWDACXX:2:2212:1176162:0/2</t>
  </si>
  <si>
    <t>C6WWDACXX:1:2106:1646422:0/2</t>
  </si>
  <si>
    <t>C6WWDACXX:1:1211:1809753:0/1</t>
  </si>
  <si>
    <t>C6WWDACXX:2:1202:1468424:0/1</t>
  </si>
  <si>
    <t>C7T04ACXX:5:2203:575038:0/2</t>
  </si>
  <si>
    <t>C6WWDACXX:2:2105:37728:0/1</t>
  </si>
  <si>
    <t>C6WWDACXX:1:1104:1297037:0/2</t>
  </si>
  <si>
    <t>C6WWDACXX:1:2212:1510720:0/1</t>
  </si>
  <si>
    <t>C6WWDACXX:1:1215:1645688:0/2</t>
  </si>
  <si>
    <t>C6WWDACXX:2:2207:838515:0/2</t>
  </si>
  <si>
    <t>C7T04ACXX:5:1307:168921:0/1</t>
  </si>
  <si>
    <t>C6WWDACXX:1:2206:1660620:0/2</t>
  </si>
  <si>
    <t>C7T04ACXX:5:1206:2237397:0/1</t>
  </si>
  <si>
    <t>C6WWDACXX:2:1115:998075:0/1</t>
  </si>
  <si>
    <t>C7T04ACXX:5:1214:384740:0/2</t>
  </si>
  <si>
    <t>C6WWDACXX:1:2304:1178065:0/2</t>
  </si>
  <si>
    <t>C6WWDACXX:2:2314:1660412:0/2</t>
  </si>
  <si>
    <t>C6WWDACXX:1:1304:568325:0/2</t>
  </si>
  <si>
    <t>C6WWDACXX:1:2315:648437:0/2</t>
  </si>
  <si>
    <t>C6WWDACXX:2:2316:483332:0/1</t>
  </si>
  <si>
    <t>C6WWDACXX:1:2311:2216126:0/2</t>
  </si>
  <si>
    <t>C7T04ACXX:5:1201:901614:0/2</t>
  </si>
  <si>
    <t>C6WWDACXX:2:1213:402957:0/1</t>
  </si>
  <si>
    <t>C6WWDACXX:1:2204:1861707:0/1</t>
  </si>
  <si>
    <t>C7T04ACXX:5:1202:1680978:0/2</t>
  </si>
  <si>
    <t>C6WWDACXX:1:1214:719006:0/2</t>
  </si>
  <si>
    <t>C7T04ACXX:5:1201:1333550:0/1</t>
  </si>
  <si>
    <t>C6WWDACXX:2:2104:1623571:0/1</t>
  </si>
  <si>
    <t>C7T04ACXX:5:2215:491894:0/2</t>
  </si>
  <si>
    <t>C6WWDACXX:2:1313:2216286:0/1</t>
  </si>
  <si>
    <t>C6WWDACXX:2:1115:2551660:0/2</t>
  </si>
  <si>
    <t>C7T04ACXX:5:1213:2360515:0/2</t>
  </si>
  <si>
    <t>C7T04ACXX:5:1101:679921:0/1</t>
  </si>
  <si>
    <t>C6WWDACXX:2:1107:1305901:0/1</t>
  </si>
  <si>
    <t>C7T04ACXX:5:2308:1886993:0/2</t>
  </si>
  <si>
    <t>C7T04ACXX:5:1111:654672:0/2</t>
  </si>
  <si>
    <t>C7T04ACXX:5:2313:2034165:0/2</t>
  </si>
  <si>
    <t>C6WWDACXX:1:1115:1971074:0/1</t>
  </si>
  <si>
    <t>C6WWDACXX:1:2106:488486:0/2</t>
  </si>
  <si>
    <t>C6WWDACXX:2:1112:1383278:0/2</t>
  </si>
  <si>
    <t>C6WWDACXX:2:2301:1193676:0/1</t>
  </si>
  <si>
    <t>C7T04ACXX:5:1101:1322093:0/1</t>
  </si>
  <si>
    <t>C6WWDACXX:2:1301:1149718:0/2</t>
  </si>
  <si>
    <t>C6WWDACXX:1:2307:609815:0/1</t>
  </si>
  <si>
    <t>C6WWDACXX:2:2304:1665395:0/2</t>
  </si>
  <si>
    <t>C6WWDACXX:2:1314:1799334:0/2</t>
  </si>
  <si>
    <t>C7T04ACXX:5:2208:2243798:0/1</t>
  </si>
  <si>
    <t>C6WWDACXX:1:2208:1345516:0/1</t>
  </si>
  <si>
    <t>C7T04ACXX:5:2213:1339484:0/2</t>
  </si>
  <si>
    <t>C6WWDACXX:2:2112:869109:0/1</t>
  </si>
  <si>
    <t>C7T04ACXX:5:2213:1696721:0/1</t>
  </si>
  <si>
    <t>C7T04ACXX:5:1315:1408425:0/1</t>
  </si>
  <si>
    <t>C6WWDACXX:1:2212:1510720:0/2</t>
  </si>
  <si>
    <t>C6WWDACXX:1:1211:1809753:0/2</t>
  </si>
  <si>
    <t>C7T04ACXX:5:1110:964893:0/2</t>
  </si>
  <si>
    <t>C6WWDACXX:1:1313:930050:0/1</t>
  </si>
  <si>
    <t>C6WWDACXX:2:1309:1177169:0/2</t>
  </si>
  <si>
    <t>C6WWDACXX:2:1201:807742:0/1</t>
  </si>
  <si>
    <t>C6WWDACXX:2:2315:1706400:0/2</t>
  </si>
  <si>
    <t>C7T04ACXX:5:2215:2052927:0/2</t>
  </si>
  <si>
    <t>C7T04ACXX:5:1210:1039523:0/1</t>
  </si>
  <si>
    <t>C6WWDACXX:1:2306:2259697:0/1</t>
  </si>
  <si>
    <t>C6WWDACXX:1:1212:2514415:0/2</t>
  </si>
  <si>
    <t>C6WWDACXX:1:2114:448809:0/1</t>
  </si>
  <si>
    <t>C6WWDACXX:2:2316:583654:0/2</t>
  </si>
  <si>
    <t>C6WWDACXX:1:1202:263491:0/2</t>
  </si>
  <si>
    <t>C6WWDACXX:2:2208:688282:0/2</t>
  </si>
  <si>
    <t>C6WWDACXX:1:2207:2215982:0/2</t>
  </si>
  <si>
    <t>C6WWDACXX:2:2116:2569323:0/1</t>
  </si>
  <si>
    <t>C7T04ACXX:5:2108:1101039:0/2</t>
  </si>
  <si>
    <t>C6WWDACXX:2:1305:170131:0/1</t>
  </si>
  <si>
    <t>C7T04ACXX:5:1202:542548:0/1</t>
  </si>
  <si>
    <t>C6WWDACXX:1:1305:1320467:0/1</t>
  </si>
  <si>
    <t>C7T04ACXX:5:1306:1201391:0/1</t>
  </si>
  <si>
    <t>C6WWDACXX:2:2311:1873368:0/1</t>
  </si>
  <si>
    <t>C7T04ACXX:5:1109:1161227:0/1</t>
  </si>
  <si>
    <t>C6WWDACXX:1:2313:1069811:0/1</t>
  </si>
  <si>
    <t>C6WWDACXX:1:1214:852376:0/2</t>
  </si>
  <si>
    <t>C6WWDACXX:2:2314:1660412:0/1</t>
  </si>
  <si>
    <t>C6WWDACXX:2:2111:963571:0/2</t>
  </si>
  <si>
    <t>C6WWDACXX:2:2304:1393051:0/1</t>
  </si>
  <si>
    <t>C6WWDACXX:2:1111:1420204:0/2</t>
  </si>
  <si>
    <t>C6WWDACXX:2:1311:1404772:0/2</t>
  </si>
  <si>
    <t>C7T04ACXX:5:1205:172915:0/1</t>
  </si>
  <si>
    <t>C6WWDACXX:2:1115:1134385:0/1</t>
  </si>
  <si>
    <t>C7T04ACXX:5:1314:1473343:0/2</t>
  </si>
  <si>
    <t>C7T04ACXX:5:2303:1946426:0/1</t>
  </si>
  <si>
    <t>C7T04ACXX:5:2304:1415717:0/2</t>
  </si>
  <si>
    <t>C6WWDACXX:1:2310:2551973:0/1</t>
  </si>
  <si>
    <t>C6WWDACXX:2:2201:1520826:0/2</t>
  </si>
  <si>
    <t>C7T04ACXX:5:2114:1445979:0/2</t>
  </si>
  <si>
    <t>C6WWDACXX:1:2112:2468059:0/1</t>
  </si>
  <si>
    <t>C6WWDACXX:2:1315:1730942:0/2</t>
  </si>
  <si>
    <t>C6WWDACXX:2:2116:2715771:0/2</t>
  </si>
  <si>
    <t>C6WWDACXX:2:1305:520154:0/1</t>
  </si>
  <si>
    <t>C6WWDACXX:1:2202:609969:0/2</t>
  </si>
  <si>
    <t>C6WWDACXX:1:2111:1129201:0/2</t>
  </si>
  <si>
    <t>C6WWDACXX:2:2308:1752532:0/2</t>
  </si>
  <si>
    <t>C6WWDACXX:1:1215:1645688:0/1</t>
  </si>
  <si>
    <t>C7T04ACXX:5:1116:1910892:0/1</t>
  </si>
  <si>
    <t>C7T04ACXX:5:2309:1398742:0/1</t>
  </si>
  <si>
    <t>C6WWDACXX:1:1311:1905832:0/1</t>
  </si>
  <si>
    <t>C7T04ACXX:5:1315:108674:0/1</t>
  </si>
  <si>
    <t>C6WWDACXX:1:1115:2350485:0/1</t>
  </si>
  <si>
    <t>C6WWDACXX:1:2108:1566022:0/1</t>
  </si>
  <si>
    <t>C6WWDACXX:2:2213:928548:0/1</t>
  </si>
  <si>
    <t>19q12___no_ref</t>
  </si>
  <si>
    <t>C7T04ACXX:5:2301:224642:0/2</t>
  </si>
  <si>
    <t>C6WWDACXX:1:1212:292595:0/2</t>
  </si>
  <si>
    <t>C7T04ACXX:5:1104:757929:0/1</t>
  </si>
  <si>
    <t>C6WWDACXX:1:1311:2374812:0/1</t>
  </si>
  <si>
    <t>C6WWDACXX:2:1112:1704056:0/2</t>
  </si>
  <si>
    <t>C6WWDACXX:2:1311:2105918:0/1</t>
  </si>
  <si>
    <t>C6WWDACXX:2:2116:51521:0/2</t>
  </si>
  <si>
    <t>C6WWDACXX:2:2107:387279:0/1</t>
  </si>
  <si>
    <t>C7T04ACXX:5:1114:1547588:0/2</t>
  </si>
  <si>
    <t>C7T04ACXX:5:1306:1137718:0/1</t>
  </si>
  <si>
    <t>C6WWDACXX:1:1212:1380885:0/2</t>
  </si>
  <si>
    <t>C7T04ACXX:5:2308:1951439:0/1</t>
  </si>
  <si>
    <t>C6WWDACXX:1:1103:226911:0/1</t>
  </si>
  <si>
    <t>C6WWDACXX:2:2312:719202:0/2</t>
  </si>
  <si>
    <t>C6WWDACXX:2:2314:1745167:0/2</t>
  </si>
  <si>
    <t>C6WWDACXX:2:1305:596410:0/1</t>
  </si>
  <si>
    <t>C6WWDACXX:2:2315:2126893:0/1</t>
  </si>
  <si>
    <t>C6WWDACXX:2:2308:199768:0/2</t>
  </si>
  <si>
    <t>C6WWDACXX:2:2307:1377334:0/2</t>
  </si>
  <si>
    <t>C7T04ACXX:5:1105:345442:0/2</t>
  </si>
  <si>
    <t>C6WWDACXX:1:2104:603198:0/2</t>
  </si>
  <si>
    <t>C6WWDACXX:2:1306:2006670:0/2</t>
  </si>
  <si>
    <t>C6WWDACXX:1:2301:717127:0/1</t>
  </si>
  <si>
    <t>C6WWDACXX:2:1104:1429058:0/2</t>
  </si>
  <si>
    <t>C6WWDACXX:1:2311:1226319:0/2</t>
  </si>
  <si>
    <t>C6WWDACXX:1:1206:1714949:0/2</t>
  </si>
  <si>
    <t>C6WWDACXX:2:2114:1868022:0/1</t>
  </si>
  <si>
    <t>C6WWDACXX:1:2201:1569034:0/1</t>
  </si>
  <si>
    <t>C6WWDACXX:2:1215:1488041:0/1</t>
  </si>
  <si>
    <t>C7T04ACXX:5:2301:1277542:0/1</t>
  </si>
  <si>
    <t>C7T04ACXX:5:2116:1446809:0/1</t>
  </si>
  <si>
    <t>C6WWDACXX:1:2302:1937246:0/2</t>
  </si>
  <si>
    <t>C7T04ACXX:5:1114:1566699:0/1</t>
  </si>
  <si>
    <t>C6WWDACXX:1:2207:342416:0/2</t>
  </si>
  <si>
    <t>C7T04ACXX:5:2205:2364211:0/1</t>
  </si>
  <si>
    <t>C6WWDACXX:2:2308:1781986:0/1</t>
  </si>
  <si>
    <t>C6WWDACXX:2:2104:832164:0/2</t>
  </si>
  <si>
    <t>C6WWDACXX:1:1114:395878:0/2</t>
  </si>
  <si>
    <t>C6WWDACXX:2:1210:1757036:0/2</t>
  </si>
  <si>
    <t>C6WWDACXX:2:2316:368663:0/1</t>
  </si>
  <si>
    <t>C7T04ACXX:5:2109:920500:0/1</t>
  </si>
  <si>
    <t>C6WWDACXX:2:2311:1047824:0/2</t>
  </si>
  <si>
    <t>C6WWDACXX:2:2302:331823:0/1</t>
  </si>
  <si>
    <t>C6WWDACXX:2:2311:1770547:0/1</t>
  </si>
  <si>
    <t>C7T04ACXX:5:1108:1394001:0/1</t>
  </si>
  <si>
    <t>C7T04ACXX:5:2311:1148916:0/1</t>
  </si>
  <si>
    <t>C6WWDACXX:2:1308:2180913:0/2</t>
  </si>
  <si>
    <t>C6WWDACXX:1:1212:2130905:0/2</t>
  </si>
  <si>
    <t>C6WWDACXX:2:2207:558791:0/2</t>
  </si>
  <si>
    <t>C6WWDACXX:1:1206:2061347:0/1</t>
  </si>
  <si>
    <t>C6WWDACXX:2:1306:248354:0/2</t>
  </si>
  <si>
    <t>C7T04ACXX:5:1304:1956412:0/1</t>
  </si>
  <si>
    <t>C6WWDACXX:2:1115:2322296:0/2</t>
  </si>
  <si>
    <t>C6WWDACXX:2:2102:1464437:0/1</t>
  </si>
  <si>
    <t>C6WWDACXX:2:1201:1729743:0/2</t>
  </si>
  <si>
    <t>C6WWDACXX:2:1201:1721250:0/1</t>
  </si>
  <si>
    <t>C7T04ACXX:5:1206:1975695:0/1</t>
  </si>
  <si>
    <t>C7T04ACXX:5:2215:1123467:0/1</t>
  </si>
  <si>
    <t>C6WWDACXX:2:1106:857268:0/2</t>
  </si>
  <si>
    <t>C6WWDACXX:2:2106:260757:0/1</t>
  </si>
  <si>
    <t>C6WWDACXX:1:2206:930833:0/1</t>
  </si>
  <si>
    <t>C7T04ACXX:5:1305:281777:0/2</t>
  </si>
  <si>
    <t>C6WWDACXX:2:1108:1358177:0/2</t>
  </si>
  <si>
    <t>C6WWDACXX:2:1112:1589054:0/2</t>
  </si>
  <si>
    <t>C6WWDACXX:1:1304:61831:0/2</t>
  </si>
  <si>
    <t>C6WWDACXX:2:2207:433872:0/2</t>
  </si>
  <si>
    <t>C6WWDACXX:2:2302:1062771:0/1</t>
  </si>
  <si>
    <t>C7T04ACXX:5:2102:1754852:0/2</t>
  </si>
  <si>
    <t>C6WWDACXX:2:1111:1495190:0/2</t>
  </si>
  <si>
    <t>C6WWDACXX:2:1115:1951544:0/1</t>
  </si>
  <si>
    <t>C6WWDACXX:2:2206:1323257:0/2</t>
  </si>
  <si>
    <t>C6WWDACXX:1:2107:2461601:0/2</t>
  </si>
  <si>
    <t>C6WWDACXX:1:2215:1438059:0/1</t>
  </si>
  <si>
    <t>C7T04ACXX:5:1313:967737:0/1</t>
  </si>
  <si>
    <t>C7T04ACXX:5:1110:2411452:0/2</t>
  </si>
  <si>
    <t>C6WWDACXX:1:1210:679258:0/1</t>
  </si>
  <si>
    <t>C6WWDACXX:1:1216:852012:0/1</t>
  </si>
  <si>
    <t>C6WWDACXX:1:2108:2374905:0/2</t>
  </si>
  <si>
    <t>C6WWDACXX:1:2213:1096694:0/2</t>
  </si>
  <si>
    <t>C6WWDACXX:1:2215:1757867:0/1</t>
  </si>
  <si>
    <t>C6WWDACXX:2:2206:466065:0/1</t>
  </si>
  <si>
    <t>C7T04ACXX:5:1304:2142506:0/2</t>
  </si>
  <si>
    <t>C7T04ACXX:5:2113:2510852:0/1</t>
  </si>
  <si>
    <t>C6WWDACXX:1:1302:870488:0/1</t>
  </si>
  <si>
    <t>C6WWDACXX:1:1304:196850:0/1</t>
  </si>
  <si>
    <t>C6WWDACXX:2:1310:964967:0/2</t>
  </si>
  <si>
    <t>C6WWDACXX:2:2307:849417:0/2</t>
  </si>
  <si>
    <t>C7T04ACXX:5:1312:42939:0/2</t>
  </si>
  <si>
    <t>C6WWDACXX:1:1109:1318283:0/1</t>
  </si>
  <si>
    <t>C6WWDACXX:2:2109:1293071:0/1</t>
  </si>
  <si>
    <t>C6WWDACXX:2:1115:819106:0/2</t>
  </si>
  <si>
    <t>C6WWDACXX:2:1208:2109672:0/1</t>
  </si>
  <si>
    <t>C6WWDACXX:2:2207:134967:0/2</t>
  </si>
  <si>
    <t>C6WWDACXX:1:2304:1659442:0/1</t>
  </si>
  <si>
    <t>C7T04ACXX:5:1112:1959908:0/1</t>
  </si>
  <si>
    <t>C6WWDACXX:1:1203:489753:0/1</t>
  </si>
  <si>
    <t>C6WWDACXX:2:2103:1397923:0/1</t>
  </si>
  <si>
    <t>C6WWDACXX:2:1311:1054668:0/1</t>
  </si>
  <si>
    <t>C6WWDACXX:2:2111:1551691:0/2</t>
  </si>
  <si>
    <t>C7T04ACXX:5:2313:1280203:0/1</t>
  </si>
  <si>
    <t>C7T04ACXX:5:1109:1073344:0/2</t>
  </si>
  <si>
    <t>C6WWDACXX:1:2212:377123:0/2</t>
  </si>
  <si>
    <t>C6WWDACXX:2:1303:637012:0/2</t>
  </si>
  <si>
    <t>C7T04ACXX:5:2116:1020098:0/1</t>
  </si>
  <si>
    <t>C7T04ACXX:5:2306:1865189:0/2</t>
  </si>
  <si>
    <t>C6WWDACXX:1:2303:1866836:0/2</t>
  </si>
  <si>
    <t>C6WWDACXX:1:2208:2374533:0/1</t>
  </si>
  <si>
    <t>C7T04ACXX:5:2310:1508023:0/2</t>
  </si>
  <si>
    <t>C7T04ACXX:5:1105:1864248:0/1</t>
  </si>
  <si>
    <t>C7T04ACXX:5:2304:571316:0/2</t>
  </si>
  <si>
    <t>C6WWDACXX:1:1103:226911:0/2</t>
  </si>
  <si>
    <t>C6WWDACXX:1:1105:1284782:0/2</t>
  </si>
  <si>
    <t>C7T04ACXX:5:2301:1613716:0/2</t>
  </si>
  <si>
    <t>C6WWDACXX:1:2209:1286724:0/2</t>
  </si>
  <si>
    <t>C6WWDACXX:2:2213:1526878:0/2</t>
  </si>
  <si>
    <t>C6WWDACXX:2:2113:1969754:0/2</t>
  </si>
  <si>
    <t>C6WWDACXX:1:2108:2374905:0/1</t>
  </si>
  <si>
    <t>C6WWDACXX:2:1105:719009:0/1</t>
  </si>
  <si>
    <t>C6WWDACXX:2:2301:232069:0/1</t>
  </si>
  <si>
    <t>C6WWDACXX:2:2114:1868022:0/2</t>
  </si>
  <si>
    <t>C6WWDACXX:2:1113:350869:0/2</t>
  </si>
  <si>
    <t>C6WWDACXX:1:1201:1345032:0/1</t>
  </si>
  <si>
    <t>C7T04ACXX:5:1307:699903:0/1</t>
  </si>
  <si>
    <t>C7T04ACXX:5:2305:572454:0/2</t>
  </si>
  <si>
    <t>C6WWDACXX:1:2104:603198:0/1</t>
  </si>
  <si>
    <t>C7T04ACXX:5:2201:1299302:0/2</t>
  </si>
  <si>
    <t>C6WWDACXX:2:2113:1969754:0/1</t>
  </si>
  <si>
    <t>C7T04ACXX:5:1109:2479483:0/2</t>
  </si>
  <si>
    <t>C6WWDACXX:2:1102:1720325:0/1</t>
  </si>
  <si>
    <t>C7T04ACXX:5:2109:920500:0/2</t>
  </si>
  <si>
    <t>C6WWDACXX:1:1101:1438925:0/1</t>
  </si>
  <si>
    <t>C6WWDACXX:2:1111:752176:0/2</t>
  </si>
  <si>
    <t>C6WWDACXX:2:1102:1837976:0/2</t>
  </si>
  <si>
    <t>C6WWDACXX:1:1212:2130905:0/1</t>
  </si>
  <si>
    <t>C6WWDACXX:1:1114:2024733:0/1</t>
  </si>
  <si>
    <t>C7T04ACXX:5:2111:1790725:0/2</t>
  </si>
  <si>
    <t>C7T04ACXX:5:1105:345442:0/1</t>
  </si>
  <si>
    <t>C6WWDACXX:2:2307:1377334:0/1</t>
  </si>
  <si>
    <t>C6WWDACXX:1:1206:1406926:0/1</t>
  </si>
  <si>
    <t>C6WWDACXX:1:2301:717127:0/2</t>
  </si>
  <si>
    <t>K115 from McFarlan</t>
  </si>
  <si>
    <t>Mostly split reads, maybe don't span the junction</t>
  </si>
  <si>
    <t>Indel just 5' of the element; but otherwise element is present</t>
  </si>
  <si>
    <t>in McFarlan</t>
  </si>
  <si>
    <t>K104 from Mc Farlan</t>
  </si>
  <si>
    <t>K107 from Mc Farlan</t>
  </si>
  <si>
    <t>12c from Mac Farlan</t>
  </si>
  <si>
    <t>Probably K109 from McFarlan</t>
  </si>
  <si>
    <t>12q13 from Mac Farlan</t>
  </si>
  <si>
    <t>nd</t>
  </si>
  <si>
    <t>The LTR5_Hs is in a HERV9</t>
  </si>
  <si>
    <t>Split ~50/50, indicating of potential absence</t>
  </si>
  <si>
    <t/>
  </si>
  <si>
    <t>FLAGGED: (0x100) Not primary alignment | (0x40) Read 1 of pair | (0x10) Read is on '-' strand | (0x01) Not properly paired</t>
  </si>
  <si>
    <t>FLAGGED:  (0x100) Not primary alignment | (0x80) Read 2 of pair | (0x20) Mate is on '-' strand | (0x01) Not properly paired</t>
  </si>
  <si>
    <t>FLAGGED:  (0x100) Not primary alignment | (0x40) Read 1 of pair | (0x20) Mate is on '-' strand | (0x01) Not properly paired</t>
  </si>
  <si>
    <t>FLAGGED: (0x100) Not primary alignment | (0x80) Read 2 of pair | (0x20) Mate is on '-' strand | (0x01) Not properly paired</t>
  </si>
  <si>
    <t>FLAGGED: (0x100) Not primary alignment | (0x40) Read 1 of pair | (0x20) Mate is on '-' strand | (0x10) Read is on '-' strand | (0x01) Not properly paired</t>
  </si>
  <si>
    <t>TTTCTTTTCCAAATCTCTCGTCCCACCTTACGAGAAACACCCACAGGTGTGTAGGGGCAACCCCCCCCTACACATCTCATGGCAGAAGGGCAAAGAGAGG</t>
  </si>
  <si>
    <t>ATCTCTCGTCCCACCTTACGAGAAACACCCACAGGTGTGTAGGGGCAACCCACCCCTACAAGATGACTCACCAAACAGGTCCTTATGATATGCCAGCACT</t>
  </si>
  <si>
    <t>LTR5_Hs</t>
  </si>
  <si>
    <t>ERV/ERV2</t>
  </si>
  <si>
    <t>d</t>
  </si>
  <si>
    <t>#REPBASE MASKING</t>
  </si>
  <si>
    <t>#SEQUENCE</t>
  </si>
  <si>
    <t>TCCAAATCTCTCGTCCCACCTTACGAGAAACACCCACAGGTGTGTAGGGGCAACCCACCCCTACAAGATGACTCACCAAACAGGTCCTTATGATATGCCA</t>
  </si>
  <si>
    <t>TGGCATATCATAAGGACCTGTTTGGTGAGTCATCTTGTAGGGGTGGGTTGCCCCTACACACCTGTGGGTGTTTCTCGTAAGGTGGGACGAGAGATTTGGA</t>
  </si>
  <si>
    <t>CACAGAGACAAAGTATAGAGAAAGAAATAAGGGGACCCGGGGAACCAGCGTTCAGCATATGGAGGATCCCCTTATTTCTTTCTCTATACTTTGTCTCTGT</t>
  </si>
  <si>
    <t>c</t>
  </si>
  <si>
    <t>From</t>
  </si>
  <si>
    <t>To</t>
  </si>
  <si>
    <t>Name</t>
  </si>
  <si>
    <t>Class</t>
  </si>
  <si>
    <t>Dir</t>
  </si>
  <si>
    <t>Sim</t>
  </si>
  <si>
    <t>Pos/Mm:Ts</t>
  </si>
  <si>
    <t>Score</t>
  </si>
  <si>
    <t xml:space="preserve"> (0x80) Read 2 of pair | (0x10) Read is on '-' strand | (0x03) Properly paired</t>
  </si>
  <si>
    <t> (0x40) Read 1 of pair | (0x20) Mate is on '-' strand | (0x03) Properly paired</t>
  </si>
  <si>
    <t>TAATAAAAGGATTATAGATTGTAGGGGTGGGTTGCCCCTACACACCTGCGGGTGTTTCTCGTAAGGCGGGGACTCCAGAGAGAGAGCAAGGGAGGGCAAC</t>
  </si>
  <si>
    <t>ATCTATTGTAGGGGCAACCCACCCCTACATCTGGTGCCCCTGTGGGTGTTTCTCGTTAAGGGGGGGGGCAGGGCGAGGCGGAAAAAGAAAAAAAAAAAAG</t>
  </si>
  <si>
    <t>ATATGTTATACTATATGCTGTAGTTCAAACTGATTGCATCTGTAGATATTAATTAAATAGGGACAATACCAGTTCACTTAAATAAGGAAGTCATTGGGAT</t>
  </si>
  <si>
    <t>FLAGGED: (0x100) Not primary alignment | (0x80) Read 2 of pair | (0x10) Read is on '-' strand | (0x01) Not properly paired</t>
  </si>
  <si>
    <t>ATGGTACACCCAGAGAAAAGATGATGGTACGCCTGTGGGGAAAAGCAAGAGAGATCAGATTGTTACTGTGTCTGTGTAGAAAGAAGTAGACATAGGAGAC</t>
  </si>
  <si>
    <t>ACCTTACGAGAAACACCCACAGGTGTGGAGGGGCAACCCACCCCTACATACGCCCAGAGAAAAGACGACATTGCACCCAGGGAAAAGATGACAGTGAACC</t>
  </si>
  <si>
    <t>FLAGGED:  (0x100) Not primary alignment | (0x40) Read 1 of pair | (0x10) Read is on '-' strand | (0x01) Not properly paired</t>
  </si>
  <si>
    <t>(0x40) Read 1 of pair | (0x10) Read is on '-' strand | (0x03) Properly paired</t>
  </si>
  <si>
    <t>GACAGTGAACACAGAGAAAAGATGATGGTACACCCAGAGAAAAGATGATGGTACGCCTGTGGGGAAAAGCAAGAGAGATCAGATTGTTACTGTGTCTGTG</t>
  </si>
  <si>
    <t xml:space="preserve">VALIDATED LTR5_Hs </t>
  </si>
  <si>
    <t xml:space="preserve"> (0x40) Read 1 of pair | (0x10) Read is on '-' strand | (0x01) Not properly paired</t>
  </si>
  <si>
    <t>AGGCATAATCTCGCCCCTGGAATCCCACCCGGGTTACAGATGCTCTTGGCCCCCGGACAAACCTCTAAAAAAAAAAAAAAAGAAAAAGAAAGAAAGAAAA</t>
  </si>
  <si>
    <t>FLAGGED: (0x100) Not primary alignment | (0x40) Read 1 of pair | (0x20) Mate is on '-' strand | (0x01) Not properly paired</t>
  </si>
  <si>
    <t>GAGTCTCCTATGTCTACTTCTTTCTACACAGACACAGTAACAATTTGATCTCTCTTGCTTTTCCCCACAGAAAAAAGGCCAGGTGTGATGACTCACATCT</t>
  </si>
  <si>
    <t>NO HITS</t>
  </si>
  <si>
    <t>CCTATGTCTACTTCTTTCTACACAGACACAGTAACAATTTGATCTCTCTTGCTTTTCCCCACAGAAAAAAGGCCAGGTGTGATGACTCACATCTATAATC</t>
  </si>
  <si>
    <t>FLAGGED: (0x100) Not primary alignment | (0x80) Read 2 of pair | (0x01) Not properly paired</t>
  </si>
  <si>
    <t>ATCCTGGGGTGAAGAGTAGGCTGTGTTGGGGACTGTGGTGATGTAGGGGTGGGTTGCCCCTACACACCTGTGGGTGTTTCTCGTAAGGTGGGACGAGAGA</t>
  </si>
  <si>
    <t>CCTGGGGTGAAGAGTAGGCTGTGTTGGGGACTGTGGTGATGTAGGGGTGGGTTGCCCCTACACACCTGTGGGTGTTTCTCGTAAGGTGGGACGAGAGATT</t>
  </si>
  <si>
    <t>TATGTCTACTTCTTTCTACACAGACACAGTAACAATCTGATCTCTCTTGCTTTTCCCCACATGGTAAACTAGACGGCTCATGCTGACACCCAGTTCCACT</t>
  </si>
  <si>
    <t>NO  HIT</t>
  </si>
  <si>
    <t>NO HIT</t>
  </si>
  <si>
    <t>CTGAGTAAGAAAATGCTAATCTATTGTAGGGGCAACCCACCCCTACATCTGGTGCCCCTGTGGGTGTTTCTCGTAAGGTGGGACGAGAGATTTGGAAAAG</t>
  </si>
  <si>
    <t>#INTERSECTBED RESULTS</t>
  </si>
  <si>
    <t>#Junction_from_W_paper</t>
  </si>
  <si>
    <t>#If_at_Junction</t>
  </si>
  <si>
    <t>#Notes_in_bam</t>
  </si>
  <si>
    <t>The fastq does not have /1 or /2 =&gt; checked both pairs</t>
  </si>
  <si>
    <t>#overlap_length</t>
  </si>
  <si>
    <t>#</t>
  </si>
  <si>
    <t>#chr</t>
  </si>
  <si>
    <t>#start</t>
  </si>
  <si>
    <t>#end</t>
  </si>
  <si>
    <t>#read_ID</t>
  </si>
  <si>
    <t>#loci_name</t>
  </si>
  <si>
    <t>checked both pairs:</t>
  </si>
  <si>
    <t>The mate is fully LTR5_Hs</t>
  </si>
  <si>
    <t>Unclear</t>
  </si>
  <si>
    <t>Details of the loci described in Macfarlane, CM and Badge, RM (2015) Genome-wide amplification of proviral sequences reveals new polymorphic HERV-K(HML-2) proviruses in humans and chimpanzees that are absent from genome assemblies. Retrovirology, Apr 28;12:35.</t>
  </si>
  <si>
    <t>Additional File 3</t>
  </si>
  <si>
    <t>If_present_in_hg19</t>
  </si>
  <si>
    <t>ZIMMEROME - HERVK analysis - Feschotte lab</t>
  </si>
  <si>
    <t>Dataset_S03 + Table 1</t>
  </si>
  <si>
    <t>A.non-reference HML-2 insertions (reference allele is empty) + info from Table 1</t>
  </si>
  <si>
    <t>Details of the loci described in Wildschutte, JH et al. (2016) Discovery of unfixed endogenous retrovirus insertions in diverse human populations. PNAS, vol.113 no.16.</t>
  </si>
  <si>
    <t>Alias [see Table1 fo refs.]</t>
  </si>
  <si>
    <t>Check split read sequences</t>
  </si>
  <si>
    <t>Check - drop in read % that align right at the 5' junction, but rest of the element seems there</t>
  </si>
  <si>
    <t>Both flankings are found =&gt; could be solo LTR in Venter, since there is a 607 nt gap</t>
  </si>
  <si>
    <t>Upstream region not found? Can't really find it in the contigs either… Just 4 hits that span across the element's boundaries =&gt; unclear</t>
  </si>
  <si>
    <t>Element absent from HuRef assembly as well</t>
  </si>
  <si>
    <t>#After check if other TEs around, modified the coordinates:</t>
  </si>
  <si>
    <t>#Extract junctions without internal region:</t>
  </si>
  <si>
    <t>Absent in CZ, because no read spans the junction; is also in the loci listed by Wildschutte et al.</t>
  </si>
  <si>
    <t>Reads span the empty site = also absent from SubjectZ</t>
  </si>
  <si>
    <t>Visual check of read coverage for SubjectZ</t>
  </si>
  <si>
    <t>IntersectBed results for SubjectZ</t>
  </si>
  <si>
    <t>Junction not recovered, hits for both sides =&gt; potentially present</t>
  </si>
  <si>
    <t>There is a gap in the read coverages; heterozygous?</t>
  </si>
  <si>
    <t>Split reads = seems present, but not sure for TSD</t>
  </si>
  <si>
    <t>Split reads = seems present, but potential TSD is way long: TGTAGGGGCAACCCACCCCTAC</t>
  </si>
  <si>
    <t>Split reads = seems present - with potential TSD AGAAAAAA (in the poly A tail of an Alu…. So not the best to map; but mappability is high)</t>
  </si>
  <si>
    <t>Split reads = seems present - with potential TSD TGGT</t>
  </si>
  <si>
    <t>Split reads = seems present - with TSD TACGCC, which is the expected length</t>
  </si>
  <si>
    <t>I believe it is absent in SubjectZ, because no reads spans the junction</t>
  </si>
  <si>
    <t>Personal notes:</t>
  </si>
  <si>
    <t>There are reads covering the junction; but potentially some polymorphism just after</t>
  </si>
  <si>
    <t>Present; There might be an insertion in SubjectZ in 5' of it</t>
  </si>
  <si>
    <t>For bed file:</t>
  </si>
  <si>
    <t>Note: does not look present in chimp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</si>
</sst>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charset val="136"/>
      <scheme val="minor"/>
    </font>
    <font>
      <sz val="12"/>
      <name val="Calibri"/>
      <scheme val="minor"/>
    </font>
    <font>
      <b/>
      <sz val="12"/>
      <color rgb="FFFF0000"/>
      <name val="Calibri"/>
      <scheme val="minor"/>
    </font>
    <font>
      <sz val="12"/>
      <color theme="9" tint="-0.249977111117893"/>
      <name val="Calibri"/>
      <scheme val="minor"/>
    </font>
    <font>
      <b/>
      <sz val="12"/>
      <color theme="9" tint="-0.249977111117893"/>
      <name val="Calibri"/>
      <scheme val="minor"/>
    </font>
    <font>
      <b/>
      <sz val="12"/>
      <name val="Calibri"/>
      <scheme val="minor"/>
    </font>
    <font>
      <i/>
      <sz val="12"/>
      <color rgb="FF000000"/>
      <name val="Calibri"/>
      <scheme val="minor"/>
    </font>
    <font>
      <sz val="10"/>
      <color theme="1"/>
      <name val="Courier New"/>
    </font>
    <font>
      <i/>
      <sz val="12"/>
      <color theme="1"/>
      <name val="Calibri"/>
      <scheme val="minor"/>
    </font>
    <font>
      <sz val="12"/>
      <color theme="7" tint="0.79998168889431442"/>
      <name val="Calibri"/>
      <scheme val="minor"/>
    </font>
    <font>
      <sz val="12"/>
      <color theme="2" tint="-0.499984740745262"/>
      <name val="Calibri"/>
      <scheme val="minor"/>
    </font>
    <font>
      <i/>
      <sz val="16"/>
      <color theme="1"/>
      <name val="Calibri"/>
      <scheme val="minor"/>
    </font>
    <font>
      <sz val="12"/>
      <color rgb="FF0000FF"/>
      <name val="Calibri"/>
      <scheme val="minor"/>
    </font>
    <font>
      <i/>
      <sz val="16"/>
      <color rgb="FF0000FF"/>
      <name val="Calibri"/>
      <scheme val="minor"/>
    </font>
    <font>
      <b/>
      <sz val="12"/>
      <color rgb="FF0000FF"/>
      <name val="Calibri"/>
      <scheme val="minor"/>
    </font>
    <font>
      <sz val="14"/>
      <color rgb="FF0000FF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8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0" fillId="0" borderId="0" xfId="0" applyAlignment="1"/>
    <xf numFmtId="0" fontId="2" fillId="0" borderId="0" xfId="0" applyFont="1" applyAlignment="1"/>
    <xf numFmtId="20" fontId="0" fillId="0" borderId="0" xfId="0" applyNumberFormat="1" applyAlignment="1"/>
    <xf numFmtId="1" fontId="0" fillId="0" borderId="0" xfId="0" applyNumberFormat="1"/>
    <xf numFmtId="1" fontId="0" fillId="0" borderId="0" xfId="0" applyNumberFormat="1" applyFill="1"/>
    <xf numFmtId="1" fontId="0" fillId="3" borderId="0" xfId="0" applyNumberFormat="1" applyFill="1"/>
    <xf numFmtId="1" fontId="0" fillId="2" borderId="0" xfId="0" applyNumberFormat="1" applyFill="1"/>
    <xf numFmtId="1" fontId="1" fillId="3" borderId="0" xfId="0" applyNumberFormat="1" applyFont="1" applyFill="1"/>
    <xf numFmtId="1" fontId="0" fillId="0" borderId="0" xfId="0" applyNumberFormat="1" applyAlignment="1"/>
    <xf numFmtId="1" fontId="1" fillId="2" borderId="0" xfId="0" applyNumberFormat="1" applyFont="1" applyFill="1"/>
    <xf numFmtId="0" fontId="2" fillId="4" borderId="0" xfId="0" applyFont="1" applyFill="1" applyAlignment="1"/>
    <xf numFmtId="0" fontId="5" fillId="6" borderId="0" xfId="0" applyFont="1" applyFill="1"/>
    <xf numFmtId="0" fontId="6" fillId="6" borderId="0" xfId="0" applyFont="1" applyFill="1"/>
    <xf numFmtId="0" fontId="0" fillId="7" borderId="1" xfId="0" applyFill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0" fillId="0" borderId="0" xfId="0" applyFill="1" applyAlignment="1"/>
    <xf numFmtId="0" fontId="6" fillId="6" borderId="0" xfId="0" applyFont="1" applyFill="1" applyAlignment="1"/>
    <xf numFmtId="0" fontId="0" fillId="7" borderId="1" xfId="0" applyFill="1" applyBorder="1" applyAlignment="1"/>
    <xf numFmtId="0" fontId="7" fillId="0" borderId="0" xfId="0" applyFont="1" applyFill="1" applyAlignment="1"/>
    <xf numFmtId="3" fontId="0" fillId="0" borderId="0" xfId="0" applyNumberFormat="1" applyFill="1"/>
    <xf numFmtId="3" fontId="6" fillId="6" borderId="0" xfId="0" applyNumberFormat="1" applyFont="1" applyFill="1"/>
    <xf numFmtId="3" fontId="0" fillId="7" borderId="1" xfId="0" applyNumberFormat="1" applyFill="1" applyBorder="1"/>
    <xf numFmtId="3" fontId="0" fillId="0" borderId="0" xfId="0" applyNumberFormat="1" applyFill="1" applyAlignment="1">
      <alignment horizontal="right"/>
    </xf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0" fillId="0" borderId="0" xfId="0" applyNumberFormat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/>
    <xf numFmtId="0" fontId="0" fillId="0" borderId="0" xfId="0" applyBorder="1"/>
    <xf numFmtId="0" fontId="8" fillId="0" borderId="0" xfId="0" applyFont="1" applyFill="1"/>
    <xf numFmtId="1" fontId="8" fillId="0" borderId="0" xfId="0" applyNumberFormat="1" applyFont="1"/>
    <xf numFmtId="0" fontId="9" fillId="0" borderId="0" xfId="0" applyFont="1" applyFill="1" applyAlignment="1"/>
    <xf numFmtId="0" fontId="10" fillId="0" borderId="0" xfId="0" applyFont="1" applyFill="1"/>
    <xf numFmtId="1" fontId="11" fillId="0" borderId="0" xfId="0" applyNumberFormat="1" applyFont="1"/>
    <xf numFmtId="0" fontId="0" fillId="8" borderId="0" xfId="0" applyFill="1"/>
    <xf numFmtId="0" fontId="7" fillId="0" borderId="0" xfId="0" applyFont="1"/>
    <xf numFmtId="0" fontId="1" fillId="0" borderId="0" xfId="0" applyFont="1"/>
    <xf numFmtId="0" fontId="10" fillId="0" borderId="0" xfId="0" applyFont="1"/>
    <xf numFmtId="0" fontId="1" fillId="0" borderId="0" xfId="0" applyFont="1" applyFill="1" applyAlignment="1"/>
    <xf numFmtId="1" fontId="7" fillId="0" borderId="0" xfId="0" applyNumberFormat="1" applyFont="1"/>
    <xf numFmtId="1" fontId="1" fillId="0" borderId="0" xfId="0" applyNumberFormat="1" applyFont="1"/>
    <xf numFmtId="0" fontId="8" fillId="0" borderId="0" xfId="0" applyFont="1"/>
    <xf numFmtId="0" fontId="8" fillId="0" borderId="0" xfId="0" applyFont="1" applyFill="1" applyAlignment="1"/>
    <xf numFmtId="3" fontId="0" fillId="8" borderId="0" xfId="0" applyNumberFormat="1" applyFill="1"/>
    <xf numFmtId="0" fontId="0" fillId="8" borderId="0" xfId="0" applyFill="1" applyAlignment="1"/>
    <xf numFmtId="0" fontId="1" fillId="8" borderId="0" xfId="0" applyFont="1" applyFill="1" applyAlignment="1"/>
    <xf numFmtId="0" fontId="9" fillId="8" borderId="0" xfId="0" applyFont="1" applyFill="1" applyAlignment="1"/>
    <xf numFmtId="1" fontId="0" fillId="8" borderId="0" xfId="0" applyNumberFormat="1" applyFill="1"/>
    <xf numFmtId="0" fontId="9" fillId="0" borderId="0" xfId="0" applyFont="1"/>
    <xf numFmtId="0" fontId="9" fillId="8" borderId="0" xfId="0" applyFont="1" applyFill="1"/>
    <xf numFmtId="0" fontId="13" fillId="0" borderId="0" xfId="0" applyFont="1" applyFill="1"/>
    <xf numFmtId="1" fontId="10" fillId="8" borderId="0" xfId="0" applyNumberFormat="1" applyFont="1" applyFill="1"/>
    <xf numFmtId="1" fontId="8" fillId="8" borderId="0" xfId="0" applyNumberFormat="1" applyFont="1" applyFill="1"/>
    <xf numFmtId="0" fontId="0" fillId="0" borderId="0" xfId="0" applyFont="1"/>
    <xf numFmtId="0" fontId="0" fillId="0" borderId="0" xfId="0" applyAlignment="1">
      <alignment horizontal="right"/>
    </xf>
    <xf numFmtId="1" fontId="9" fillId="0" borderId="0" xfId="0" applyNumberFormat="1" applyFont="1"/>
    <xf numFmtId="0" fontId="16" fillId="9" borderId="0" xfId="0" applyFont="1" applyFill="1"/>
    <xf numFmtId="0" fontId="17" fillId="0" borderId="0" xfId="0" applyFont="1"/>
    <xf numFmtId="0" fontId="0" fillId="0" borderId="2" xfId="0" applyBorder="1"/>
    <xf numFmtId="0" fontId="1" fillId="0" borderId="2" xfId="0" applyFont="1" applyBorder="1"/>
    <xf numFmtId="0" fontId="0" fillId="7" borderId="0" xfId="0" applyFill="1"/>
    <xf numFmtId="0" fontId="15" fillId="7" borderId="0" xfId="0" applyFont="1" applyFill="1"/>
    <xf numFmtId="0" fontId="14" fillId="7" borderId="0" xfId="0" applyFont="1" applyFill="1"/>
    <xf numFmtId="0" fontId="3" fillId="7" borderId="0" xfId="845" applyFill="1"/>
    <xf numFmtId="0" fontId="16" fillId="0" borderId="0" xfId="0" applyFont="1" applyFill="1"/>
    <xf numFmtId="0" fontId="17" fillId="0" borderId="0" xfId="0" applyFont="1" applyFill="1"/>
    <xf numFmtId="0" fontId="0" fillId="0" borderId="2" xfId="0" applyFill="1" applyBorder="1"/>
    <xf numFmtId="0" fontId="8" fillId="0" borderId="0" xfId="0" applyFont="1" applyAlignment="1">
      <alignment horizontal="right"/>
    </xf>
    <xf numFmtId="0" fontId="14" fillId="7" borderId="2" xfId="0" applyFont="1" applyFill="1" applyBorder="1"/>
    <xf numFmtId="0" fontId="8" fillId="0" borderId="2" xfId="0" applyFont="1" applyBorder="1"/>
    <xf numFmtId="0" fontId="18" fillId="10" borderId="0" xfId="0" applyFont="1" applyFill="1" applyAlignment="1"/>
    <xf numFmtId="0" fontId="0" fillId="10" borderId="0" xfId="0" applyFill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2" xfId="0" applyBorder="1" applyAlignment="1"/>
    <xf numFmtId="0" fontId="2" fillId="4" borderId="2" xfId="0" applyFont="1" applyFill="1" applyBorder="1" applyAlignment="1"/>
    <xf numFmtId="0" fontId="6" fillId="6" borderId="2" xfId="0" applyFont="1" applyFill="1" applyBorder="1"/>
    <xf numFmtId="0" fontId="0" fillId="7" borderId="3" xfId="0" applyFill="1" applyBorder="1"/>
    <xf numFmtId="0" fontId="0" fillId="0" borderId="2" xfId="0" applyFill="1" applyBorder="1" applyAlignment="1"/>
    <xf numFmtId="0" fontId="0" fillId="8" borderId="2" xfId="0" applyFill="1" applyBorder="1" applyAlignment="1"/>
    <xf numFmtId="0" fontId="12" fillId="0" borderId="2" xfId="0" applyFont="1" applyFill="1" applyBorder="1" applyAlignment="1"/>
    <xf numFmtId="0" fontId="9" fillId="0" borderId="2" xfId="0" applyFont="1" applyFill="1" applyBorder="1" applyAlignment="1"/>
    <xf numFmtId="0" fontId="2" fillId="8" borderId="2" xfId="0" applyFont="1" applyFill="1" applyBorder="1" applyAlignment="1"/>
    <xf numFmtId="0" fontId="1" fillId="0" borderId="2" xfId="0" applyFont="1" applyFill="1" applyBorder="1"/>
    <xf numFmtId="0" fontId="0" fillId="8" borderId="2" xfId="0" applyFill="1" applyBorder="1"/>
    <xf numFmtId="0" fontId="13" fillId="0" borderId="2" xfId="0" applyFont="1" applyFill="1" applyBorder="1"/>
    <xf numFmtId="0" fontId="7" fillId="0" borderId="2" xfId="0" applyFont="1" applyFill="1" applyBorder="1"/>
    <xf numFmtId="0" fontId="2" fillId="0" borderId="2" xfId="0" applyFont="1" applyBorder="1" applyAlignment="1"/>
    <xf numFmtId="0" fontId="0" fillId="5" borderId="2" xfId="0" applyFill="1" applyBorder="1" applyAlignment="1"/>
    <xf numFmtId="0" fontId="2" fillId="5" borderId="2" xfId="0" applyFont="1" applyFill="1" applyBorder="1" applyAlignment="1"/>
    <xf numFmtId="1" fontId="2" fillId="0" borderId="0" xfId="0" applyNumberFormat="1" applyFont="1"/>
    <xf numFmtId="0" fontId="19" fillId="7" borderId="1" xfId="0" applyFont="1" applyFill="1" applyBorder="1"/>
    <xf numFmtId="0" fontId="19" fillId="0" borderId="0" xfId="0" applyFont="1" applyFill="1"/>
    <xf numFmtId="0" fontId="21" fillId="0" borderId="0" xfId="0" applyFont="1" applyFill="1"/>
    <xf numFmtId="0" fontId="21" fillId="8" borderId="0" xfId="0" applyFont="1" applyFill="1"/>
    <xf numFmtId="0" fontId="22" fillId="6" borderId="0" xfId="0" applyFont="1" applyFill="1"/>
    <xf numFmtId="0" fontId="21" fillId="0" borderId="0" xfId="0" applyFont="1" applyFill="1" applyBorder="1"/>
    <xf numFmtId="0" fontId="19" fillId="0" borderId="0" xfId="0" applyFont="1" applyFill="1" applyBorder="1"/>
    <xf numFmtId="0" fontId="21" fillId="7" borderId="1" xfId="0" applyFont="1" applyFill="1" applyBorder="1"/>
    <xf numFmtId="1" fontId="0" fillId="0" borderId="2" xfId="0" applyNumberFormat="1" applyBorder="1"/>
    <xf numFmtId="0" fontId="8" fillId="8" borderId="2" xfId="0" applyFont="1" applyFill="1" applyBorder="1"/>
    <xf numFmtId="0" fontId="8" fillId="0" borderId="2" xfId="0" applyFont="1" applyFill="1" applyBorder="1"/>
    <xf numFmtId="0" fontId="11" fillId="0" borderId="2" xfId="0" applyFont="1" applyFill="1" applyBorder="1"/>
    <xf numFmtId="0" fontId="10" fillId="8" borderId="2" xfId="0" applyFont="1" applyFill="1" applyBorder="1"/>
  </cellXfs>
  <cellStyles count="8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irinst.org/protected/repbase_extract.php?access=LTR5_Hs&amp;format=EMBL" TargetMode="External"/><Relationship Id="rId4" Type="http://schemas.openxmlformats.org/officeDocument/2006/relationships/hyperlink" Target="http://www.girinst.org/protected/repbase_extract.php?access=LTR5_Hs&amp;format=EMBL" TargetMode="External"/><Relationship Id="rId5" Type="http://schemas.openxmlformats.org/officeDocument/2006/relationships/hyperlink" Target="http://www.girinst.org/protected/repbase_extract.php?access=LTR5_Hs&amp;format=EMBL" TargetMode="External"/><Relationship Id="rId6" Type="http://schemas.openxmlformats.org/officeDocument/2006/relationships/hyperlink" Target="http://www.girinst.org/protected/repbase_extract.php?access=LTR5_Hs&amp;format=EMBL" TargetMode="External"/><Relationship Id="rId7" Type="http://schemas.openxmlformats.org/officeDocument/2006/relationships/hyperlink" Target="http://www.girinst.org/protected/repbase_extract.php?access=LTR5_Hs&amp;format=EMBL" TargetMode="External"/><Relationship Id="rId1" Type="http://schemas.openxmlformats.org/officeDocument/2006/relationships/hyperlink" Target="http://www.girinst.org/protected/repbase_extract.php?access=LTR5_Hs&amp;format=EMBL" TargetMode="External"/><Relationship Id="rId2" Type="http://schemas.openxmlformats.org/officeDocument/2006/relationships/hyperlink" Target="http://www.girinst.org/protected/repbase_extract.php?access=LTR5_Hs&amp;format=EMB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rinst.org/protected/repbase_extract.php?access=LTR5_Hs&amp;format=EMBL" TargetMode="External"/><Relationship Id="rId2" Type="http://schemas.openxmlformats.org/officeDocument/2006/relationships/hyperlink" Target="http://www.girinst.org/protected/repbase_extract.php?access=LTR5_Hs&amp;format=EMB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rinst.org/protected/repbase_extract.php?access=LTR5_Hs&amp;format=EMBL" TargetMode="External"/><Relationship Id="rId2" Type="http://schemas.openxmlformats.org/officeDocument/2006/relationships/hyperlink" Target="http://www.girinst.org/protected/repbase_extract.php?access=LTR5_Hs&amp;format=EMBL" TargetMode="External"/><Relationship Id="rId3" Type="http://schemas.openxmlformats.org/officeDocument/2006/relationships/hyperlink" Target="http://www.girinst.org/protected/repbase_extract.php?access=LTR5_Hs&amp;format=EMB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rinst.org/protected/repbase_extract.php?access=LTR5_Hs&amp;format=EMBL" TargetMode="External"/><Relationship Id="rId2" Type="http://schemas.openxmlformats.org/officeDocument/2006/relationships/hyperlink" Target="http://www.girinst.org/protected/repbase_extract.php?access=LTR5_Hs&amp;format=EMB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irinst.org/protected/repbase_extract.php?access=LTR5_Hs&amp;format=EMBL" TargetMode="External"/><Relationship Id="rId2" Type="http://schemas.openxmlformats.org/officeDocument/2006/relationships/hyperlink" Target="http://www.girinst.org/protected/repbase_extract.php?access=LTR5_Hs&amp;format=EMBL" TargetMode="External"/><Relationship Id="rId3" Type="http://schemas.openxmlformats.org/officeDocument/2006/relationships/hyperlink" Target="http://www.girinst.org/protected/repbase_extract.php?access=LTR5_Hs&amp;format=EM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opLeftCell="P1" workbookViewId="0">
      <selection activeCell="AH4" sqref="AH4"/>
    </sheetView>
  </sheetViews>
  <sheetFormatPr baseColWidth="10" defaultRowHeight="15" x14ac:dyDescent="0"/>
  <cols>
    <col min="1" max="1" width="10.33203125" style="2" customWidth="1"/>
    <col min="2" max="4" width="10.83203125" style="2"/>
    <col min="5" max="5" width="21.1640625" style="2" bestFit="1" customWidth="1"/>
    <col min="6" max="6" width="40.83203125" style="2" bestFit="1" customWidth="1"/>
    <col min="7" max="7" width="28.83203125" style="2" customWidth="1"/>
    <col min="8" max="8" width="45" style="79" customWidth="1"/>
    <col min="9" max="9" width="28.1640625" customWidth="1"/>
    <col min="10" max="10" width="5.83203125" style="5" bestFit="1" customWidth="1"/>
    <col min="11" max="11" width="12.83203125" style="5" bestFit="1" customWidth="1"/>
    <col min="12" max="12" width="13" style="5" customWidth="1"/>
    <col min="13" max="13" width="5.33203125" style="6" bestFit="1" customWidth="1"/>
    <col min="14" max="14" width="18.83203125" style="5" customWidth="1"/>
    <col min="15" max="16" width="11.1640625" style="5" customWidth="1"/>
    <col min="17" max="17" width="13" style="5" bestFit="1" customWidth="1"/>
    <col min="18" max="18" width="7.1640625" style="5" customWidth="1"/>
    <col min="19" max="20" width="12.83203125" style="5" bestFit="1" customWidth="1"/>
    <col min="21" max="21" width="4.33203125" style="5" bestFit="1" customWidth="1"/>
    <col min="22" max="22" width="5.83203125" style="5" bestFit="1" customWidth="1"/>
    <col min="23" max="24" width="13" style="5" bestFit="1" customWidth="1"/>
    <col min="25" max="25" width="4.33203125" style="5" bestFit="1" customWidth="1"/>
    <col min="26" max="26" width="3.1640625" bestFit="1" customWidth="1"/>
    <col min="31" max="31" width="1.83203125" bestFit="1" customWidth="1"/>
    <col min="32" max="32" width="2.1640625" bestFit="1" customWidth="1"/>
    <col min="33" max="33" width="37.33203125" customWidth="1"/>
    <col min="34" max="34" width="77.5" bestFit="1" customWidth="1"/>
  </cols>
  <sheetData>
    <row r="1" spans="1:34">
      <c r="A1" s="77" t="s">
        <v>1049</v>
      </c>
    </row>
    <row r="2" spans="1:34" ht="20">
      <c r="A2" s="78" t="s">
        <v>1046</v>
      </c>
    </row>
    <row r="3" spans="1:34" ht="20">
      <c r="A3" s="75" t="s">
        <v>1047</v>
      </c>
      <c r="B3" s="76"/>
      <c r="C3" s="76"/>
      <c r="D3" s="76"/>
      <c r="E3" s="76"/>
      <c r="F3" s="76"/>
      <c r="G3" s="76"/>
    </row>
    <row r="4" spans="1:34">
      <c r="A4" s="3" t="s">
        <v>2</v>
      </c>
      <c r="B4" s="3" t="s">
        <v>3</v>
      </c>
      <c r="C4" s="3" t="s">
        <v>4</v>
      </c>
      <c r="D4" s="3" t="s">
        <v>53</v>
      </c>
      <c r="E4" s="3" t="s">
        <v>5</v>
      </c>
      <c r="F4" s="3" t="s">
        <v>6</v>
      </c>
      <c r="G4" s="3" t="s">
        <v>1048</v>
      </c>
      <c r="H4" s="80" t="s">
        <v>69</v>
      </c>
      <c r="I4" s="1"/>
      <c r="M4" s="6" t="s">
        <v>64</v>
      </c>
      <c r="N4" s="95" t="s">
        <v>1059</v>
      </c>
      <c r="R4" s="95" t="s">
        <v>1060</v>
      </c>
      <c r="AG4" s="12" t="s">
        <v>1064</v>
      </c>
      <c r="AH4" s="12" t="s">
        <v>1063</v>
      </c>
    </row>
    <row r="5" spans="1:34">
      <c r="A5" s="3"/>
      <c r="B5" s="3"/>
      <c r="C5" s="3"/>
      <c r="D5" s="3"/>
      <c r="E5" s="3"/>
      <c r="F5" s="3"/>
      <c r="G5" s="3"/>
      <c r="H5" s="92"/>
      <c r="I5" s="1"/>
    </row>
    <row r="6" spans="1:34">
      <c r="A6" s="2" t="s">
        <v>34</v>
      </c>
      <c r="B6" s="2" t="s">
        <v>7</v>
      </c>
      <c r="C6" s="2" t="s">
        <v>35</v>
      </c>
      <c r="D6" s="2" t="s">
        <v>45</v>
      </c>
      <c r="E6" s="2" t="s">
        <v>46</v>
      </c>
      <c r="F6" s="2" t="s">
        <v>36</v>
      </c>
      <c r="G6" s="2" t="s">
        <v>71</v>
      </c>
      <c r="H6" s="93" t="s">
        <v>70</v>
      </c>
      <c r="I6" t="str">
        <f t="shared" ref="I6:I15" si="0">CONCATENATE(D6,E6)</f>
        <v>chr2:130719538-130722209</v>
      </c>
      <c r="J6" s="5" t="s">
        <v>59</v>
      </c>
      <c r="K6" s="7">
        <v>130719538</v>
      </c>
      <c r="L6" s="8">
        <v>130722209</v>
      </c>
      <c r="M6" s="6">
        <f t="shared" ref="M6:M15" si="1">L6-K6</f>
        <v>2671</v>
      </c>
      <c r="O6" s="5" t="s">
        <v>59</v>
      </c>
      <c r="P6" s="7">
        <f>K6-150</f>
        <v>130719388</v>
      </c>
      <c r="Q6" s="11">
        <f>L6+500</f>
        <v>130722709</v>
      </c>
      <c r="R6" s="7" t="str">
        <f t="shared" ref="R6:R15" si="2">J6</f>
        <v>chr2</v>
      </c>
      <c r="S6" s="7">
        <f t="shared" ref="S6:S15" si="3">P6</f>
        <v>130719388</v>
      </c>
      <c r="T6" s="7">
        <f t="shared" ref="T6:T15" si="4">K6-1</f>
        <v>130719537</v>
      </c>
      <c r="U6" s="7">
        <f>T6-S6</f>
        <v>149</v>
      </c>
      <c r="V6" s="8" t="str">
        <f t="shared" ref="V6:V15" si="5">R6</f>
        <v>chr2</v>
      </c>
      <c r="W6" s="8">
        <f t="shared" ref="W6:W15" si="6">L6+1</f>
        <v>130722210</v>
      </c>
      <c r="X6" s="8">
        <f t="shared" ref="X6:X15" si="7">Q6</f>
        <v>130722709</v>
      </c>
      <c r="Y6" s="8">
        <f>X6-W6</f>
        <v>499</v>
      </c>
      <c r="Z6">
        <v>2</v>
      </c>
      <c r="AA6" s="5" t="str">
        <f>O6</f>
        <v>chr2</v>
      </c>
      <c r="AB6" s="5">
        <f>P6</f>
        <v>130719388</v>
      </c>
      <c r="AC6" s="5">
        <f>Q6</f>
        <v>130722709</v>
      </c>
      <c r="AD6" t="str">
        <f>CONCATENATE(A6,"___MacFarlan")</f>
        <v>2q21.1___MacFarlan</v>
      </c>
      <c r="AE6" t="s">
        <v>262</v>
      </c>
      <c r="AF6" t="s">
        <v>263</v>
      </c>
      <c r="AG6" s="5" t="s">
        <v>269</v>
      </c>
    </row>
    <row r="7" spans="1:34">
      <c r="A7" s="3" t="s">
        <v>22</v>
      </c>
      <c r="B7" s="2" t="s">
        <v>13</v>
      </c>
      <c r="C7" s="2" t="s">
        <v>23</v>
      </c>
      <c r="D7" s="2" t="s">
        <v>24</v>
      </c>
      <c r="E7" s="2" t="s">
        <v>25</v>
      </c>
      <c r="F7" s="3" t="s">
        <v>26</v>
      </c>
      <c r="G7" s="2" t="s">
        <v>71</v>
      </c>
      <c r="H7" s="94" t="s">
        <v>1056</v>
      </c>
      <c r="I7" t="str">
        <f t="shared" si="0"/>
        <v>chr3:112743479-1127522821</v>
      </c>
      <c r="J7" s="10" t="s">
        <v>57</v>
      </c>
      <c r="K7" s="7">
        <v>112743479</v>
      </c>
      <c r="L7" s="8">
        <v>112752282</v>
      </c>
      <c r="M7" s="6">
        <f t="shared" si="1"/>
        <v>8803</v>
      </c>
      <c r="N7" s="5" t="s">
        <v>63</v>
      </c>
      <c r="O7" s="10" t="s">
        <v>57</v>
      </c>
      <c r="P7" s="9">
        <v>112743070</v>
      </c>
      <c r="Q7" s="11">
        <f>112752750</f>
        <v>112752750</v>
      </c>
      <c r="R7" s="7" t="str">
        <f t="shared" si="2"/>
        <v>chr3</v>
      </c>
      <c r="S7" s="7">
        <f t="shared" si="3"/>
        <v>112743070</v>
      </c>
      <c r="T7" s="7">
        <f t="shared" si="4"/>
        <v>112743478</v>
      </c>
      <c r="U7" s="7">
        <f t="shared" ref="U7:U15" si="8">T7-S7</f>
        <v>408</v>
      </c>
      <c r="V7" s="8" t="str">
        <f t="shared" si="5"/>
        <v>chr3</v>
      </c>
      <c r="W7" s="8">
        <f t="shared" si="6"/>
        <v>112752283</v>
      </c>
      <c r="X7" s="8">
        <f t="shared" si="7"/>
        <v>112752750</v>
      </c>
      <c r="Y7" s="8">
        <f t="shared" ref="Y7:Y15" si="9">X7-W7</f>
        <v>467</v>
      </c>
      <c r="Z7">
        <v>3</v>
      </c>
      <c r="AA7" s="5" t="str">
        <f t="shared" ref="AA7:AA15" si="10">O7</f>
        <v>chr3</v>
      </c>
      <c r="AB7" s="5">
        <f t="shared" ref="AB7:AB15" si="11">P7</f>
        <v>112743070</v>
      </c>
      <c r="AC7" s="5">
        <f t="shared" ref="AC7:AC15" si="12">Q7</f>
        <v>112752750</v>
      </c>
      <c r="AD7" t="str">
        <f t="shared" ref="AD7:AD15" si="13">CONCATENATE(A7,"___MacFarlan")</f>
        <v>K106___MacFarlan</v>
      </c>
      <c r="AE7" t="s">
        <v>262</v>
      </c>
      <c r="AF7" t="s">
        <v>263</v>
      </c>
      <c r="AG7" s="5" t="s">
        <v>269</v>
      </c>
    </row>
    <row r="8" spans="1:34">
      <c r="A8" s="2" t="s">
        <v>41</v>
      </c>
      <c r="B8" s="2" t="s">
        <v>13</v>
      </c>
      <c r="C8" s="2" t="s">
        <v>42</v>
      </c>
      <c r="D8" s="2" t="s">
        <v>43</v>
      </c>
      <c r="E8" s="2" t="s">
        <v>44</v>
      </c>
      <c r="F8" s="2" t="s">
        <v>52</v>
      </c>
      <c r="G8" s="2" t="s">
        <v>71</v>
      </c>
      <c r="H8" s="93" t="s">
        <v>70</v>
      </c>
      <c r="I8" t="str">
        <f t="shared" si="0"/>
        <v>chr4:161579938-161582360</v>
      </c>
      <c r="J8" s="5" t="s">
        <v>61</v>
      </c>
      <c r="K8" s="7">
        <v>161579938</v>
      </c>
      <c r="L8" s="8">
        <v>161582360</v>
      </c>
      <c r="M8" s="6">
        <f t="shared" si="1"/>
        <v>2422</v>
      </c>
      <c r="O8" s="5" t="s">
        <v>61</v>
      </c>
      <c r="P8" s="7">
        <f>K8-150</f>
        <v>161579788</v>
      </c>
      <c r="Q8" s="8">
        <f t="shared" ref="Q8:Q15" si="14">L8+150</f>
        <v>161582510</v>
      </c>
      <c r="R8" s="7" t="str">
        <f t="shared" si="2"/>
        <v>chr4</v>
      </c>
      <c r="S8" s="7">
        <f t="shared" si="3"/>
        <v>161579788</v>
      </c>
      <c r="T8" s="7">
        <f t="shared" si="4"/>
        <v>161579937</v>
      </c>
      <c r="U8" s="7">
        <f t="shared" si="8"/>
        <v>149</v>
      </c>
      <c r="V8" s="8" t="str">
        <f t="shared" si="5"/>
        <v>chr4</v>
      </c>
      <c r="W8" s="8">
        <f t="shared" si="6"/>
        <v>161582361</v>
      </c>
      <c r="X8" s="8">
        <f t="shared" si="7"/>
        <v>161582510</v>
      </c>
      <c r="Y8" s="8">
        <f t="shared" si="9"/>
        <v>149</v>
      </c>
      <c r="Z8">
        <v>4</v>
      </c>
      <c r="AA8" s="5" t="str">
        <f t="shared" si="10"/>
        <v>chr4</v>
      </c>
      <c r="AB8" s="5">
        <f t="shared" si="11"/>
        <v>161579788</v>
      </c>
      <c r="AC8" s="5">
        <f t="shared" si="12"/>
        <v>161582510</v>
      </c>
      <c r="AD8" t="str">
        <f t="shared" si="13"/>
        <v>4q32.1___MacFarlan</v>
      </c>
      <c r="AE8" t="s">
        <v>262</v>
      </c>
      <c r="AF8" t="s">
        <v>263</v>
      </c>
      <c r="AG8" s="5" t="s">
        <v>269</v>
      </c>
    </row>
    <row r="9" spans="1:34">
      <c r="A9" s="2" t="s">
        <v>18</v>
      </c>
      <c r="B9" s="2" t="s">
        <v>17</v>
      </c>
      <c r="C9" s="2" t="s">
        <v>19</v>
      </c>
      <c r="D9" s="2" t="s">
        <v>20</v>
      </c>
      <c r="E9" s="2" t="s">
        <v>21</v>
      </c>
      <c r="G9" s="2" t="s">
        <v>71</v>
      </c>
      <c r="H9" s="93" t="s">
        <v>70</v>
      </c>
      <c r="I9" t="str">
        <f t="shared" si="0"/>
        <v>chr5:30487114-30496205</v>
      </c>
      <c r="J9" s="5" t="s">
        <v>56</v>
      </c>
      <c r="K9" s="7">
        <v>30487114</v>
      </c>
      <c r="L9" s="8">
        <v>30496205</v>
      </c>
      <c r="M9" s="6">
        <f t="shared" si="1"/>
        <v>9091</v>
      </c>
      <c r="N9" s="5" t="s">
        <v>65</v>
      </c>
      <c r="O9" s="5" t="s">
        <v>56</v>
      </c>
      <c r="P9" s="9">
        <f>K9-500</f>
        <v>30486614</v>
      </c>
      <c r="Q9" s="8">
        <f t="shared" si="14"/>
        <v>30496355</v>
      </c>
      <c r="R9" s="7" t="str">
        <f t="shared" si="2"/>
        <v>chr5</v>
      </c>
      <c r="S9" s="7">
        <f t="shared" si="3"/>
        <v>30486614</v>
      </c>
      <c r="T9" s="7">
        <f t="shared" si="4"/>
        <v>30487113</v>
      </c>
      <c r="U9" s="7">
        <f t="shared" si="8"/>
        <v>499</v>
      </c>
      <c r="V9" s="8" t="str">
        <f t="shared" si="5"/>
        <v>chr5</v>
      </c>
      <c r="W9" s="8">
        <f t="shared" si="6"/>
        <v>30496206</v>
      </c>
      <c r="X9" s="8">
        <f t="shared" si="7"/>
        <v>30496355</v>
      </c>
      <c r="Y9" s="8">
        <f t="shared" si="9"/>
        <v>149</v>
      </c>
      <c r="Z9">
        <v>5</v>
      </c>
      <c r="AA9" s="5" t="str">
        <f t="shared" si="10"/>
        <v>chr5</v>
      </c>
      <c r="AB9" s="5">
        <f t="shared" si="11"/>
        <v>30486614</v>
      </c>
      <c r="AC9" s="5">
        <f t="shared" si="12"/>
        <v>30496355</v>
      </c>
      <c r="AD9" t="str">
        <f t="shared" si="13"/>
        <v>K104___MacFarlan</v>
      </c>
      <c r="AE9" t="s">
        <v>262</v>
      </c>
      <c r="AF9" t="s">
        <v>263</v>
      </c>
      <c r="AG9" s="5" t="s">
        <v>269</v>
      </c>
      <c r="AH9" t="s">
        <v>71</v>
      </c>
    </row>
    <row r="10" spans="1:34">
      <c r="A10" s="2" t="s">
        <v>27</v>
      </c>
      <c r="B10" s="2" t="s">
        <v>17</v>
      </c>
      <c r="C10" s="2" t="s">
        <v>28</v>
      </c>
      <c r="D10" s="2" t="s">
        <v>20</v>
      </c>
      <c r="E10" s="2" t="s">
        <v>29</v>
      </c>
      <c r="F10" s="2" t="s">
        <v>26</v>
      </c>
      <c r="G10" s="2" t="s">
        <v>71</v>
      </c>
      <c r="H10" s="93" t="s">
        <v>70</v>
      </c>
      <c r="I10" t="str">
        <f t="shared" si="0"/>
        <v>chr5:156084717-156093896</v>
      </c>
      <c r="J10" s="5" t="s">
        <v>56</v>
      </c>
      <c r="K10" s="7">
        <v>156084717</v>
      </c>
      <c r="L10" s="8">
        <v>156093896</v>
      </c>
      <c r="M10" s="6">
        <f t="shared" si="1"/>
        <v>9179</v>
      </c>
      <c r="N10" s="5" t="s">
        <v>66</v>
      </c>
      <c r="O10" s="5" t="s">
        <v>56</v>
      </c>
      <c r="P10" s="7">
        <f>K10-150</f>
        <v>156084567</v>
      </c>
      <c r="Q10" s="8">
        <f t="shared" si="14"/>
        <v>156094046</v>
      </c>
      <c r="R10" s="7" t="str">
        <f t="shared" si="2"/>
        <v>chr5</v>
      </c>
      <c r="S10" s="7">
        <f t="shared" si="3"/>
        <v>156084567</v>
      </c>
      <c r="T10" s="7">
        <f t="shared" si="4"/>
        <v>156084716</v>
      </c>
      <c r="U10" s="7">
        <f t="shared" si="8"/>
        <v>149</v>
      </c>
      <c r="V10" s="8" t="str">
        <f t="shared" si="5"/>
        <v>chr5</v>
      </c>
      <c r="W10" s="8">
        <f t="shared" si="6"/>
        <v>156093897</v>
      </c>
      <c r="X10" s="8">
        <f t="shared" si="7"/>
        <v>156094046</v>
      </c>
      <c r="Y10" s="8">
        <f t="shared" si="9"/>
        <v>149</v>
      </c>
      <c r="Z10">
        <v>5</v>
      </c>
      <c r="AA10" s="5" t="str">
        <f t="shared" si="10"/>
        <v>chr5</v>
      </c>
      <c r="AB10" s="5">
        <f t="shared" si="11"/>
        <v>156084567</v>
      </c>
      <c r="AC10" s="5">
        <f t="shared" si="12"/>
        <v>156094046</v>
      </c>
      <c r="AD10" t="str">
        <f t="shared" si="13"/>
        <v>K107___MacFarlan</v>
      </c>
      <c r="AE10" t="s">
        <v>262</v>
      </c>
      <c r="AF10" t="s">
        <v>263</v>
      </c>
      <c r="AG10" s="5" t="s">
        <v>269</v>
      </c>
    </row>
    <row r="11" spans="1:34">
      <c r="A11" s="2" t="s">
        <v>30</v>
      </c>
      <c r="B11" s="2" t="s">
        <v>13</v>
      </c>
      <c r="C11" s="2" t="s">
        <v>31</v>
      </c>
      <c r="D11" s="2" t="s">
        <v>33</v>
      </c>
      <c r="E11" s="4" t="s">
        <v>32</v>
      </c>
      <c r="F11" s="2" t="s">
        <v>26</v>
      </c>
      <c r="G11" s="2" t="s">
        <v>71</v>
      </c>
      <c r="H11" s="93" t="s">
        <v>70</v>
      </c>
      <c r="I11" t="str">
        <f t="shared" si="0"/>
        <v>chr6:78427019-78436083</v>
      </c>
      <c r="J11" s="5" t="s">
        <v>58</v>
      </c>
      <c r="K11" s="7">
        <v>78427019</v>
      </c>
      <c r="L11" s="8">
        <v>78436083</v>
      </c>
      <c r="M11" s="6">
        <f t="shared" si="1"/>
        <v>9064</v>
      </c>
      <c r="O11" s="5" t="s">
        <v>58</v>
      </c>
      <c r="P11" s="9">
        <f>K11-500</f>
        <v>78426519</v>
      </c>
      <c r="Q11" s="8">
        <f t="shared" si="14"/>
        <v>78436233</v>
      </c>
      <c r="R11" s="7" t="str">
        <f t="shared" si="2"/>
        <v>chr6</v>
      </c>
      <c r="S11" s="7">
        <f t="shared" si="3"/>
        <v>78426519</v>
      </c>
      <c r="T11" s="7">
        <f t="shared" si="4"/>
        <v>78427018</v>
      </c>
      <c r="U11" s="7">
        <f t="shared" si="8"/>
        <v>499</v>
      </c>
      <c r="V11" s="8" t="str">
        <f t="shared" si="5"/>
        <v>chr6</v>
      </c>
      <c r="W11" s="8">
        <f t="shared" si="6"/>
        <v>78436084</v>
      </c>
      <c r="X11" s="8">
        <f t="shared" si="7"/>
        <v>78436233</v>
      </c>
      <c r="Y11" s="8">
        <f t="shared" si="9"/>
        <v>149</v>
      </c>
      <c r="Z11">
        <v>6</v>
      </c>
      <c r="AA11" s="5" t="str">
        <f t="shared" si="10"/>
        <v>chr6</v>
      </c>
      <c r="AB11" s="5">
        <f t="shared" si="11"/>
        <v>78426519</v>
      </c>
      <c r="AC11" s="5">
        <f t="shared" si="12"/>
        <v>78436233</v>
      </c>
      <c r="AD11" t="str">
        <f t="shared" si="13"/>
        <v>K109___MacFarlan</v>
      </c>
      <c r="AE11" t="s">
        <v>262</v>
      </c>
      <c r="AF11" t="s">
        <v>263</v>
      </c>
      <c r="AG11" s="5" t="s">
        <v>269</v>
      </c>
    </row>
    <row r="12" spans="1:34">
      <c r="A12" s="2" t="s">
        <v>37</v>
      </c>
      <c r="B12" s="2" t="s">
        <v>13</v>
      </c>
      <c r="C12" s="2" t="s">
        <v>38</v>
      </c>
      <c r="D12" s="2" t="s">
        <v>39</v>
      </c>
      <c r="E12" s="2" t="s">
        <v>40</v>
      </c>
      <c r="F12" s="2" t="s">
        <v>52</v>
      </c>
      <c r="G12" s="2" t="s">
        <v>71</v>
      </c>
      <c r="H12" s="93" t="s">
        <v>70</v>
      </c>
      <c r="I12" t="str">
        <f t="shared" si="0"/>
        <v>chr7:104388369-104393266</v>
      </c>
      <c r="J12" s="5" t="s">
        <v>60</v>
      </c>
      <c r="K12" s="7">
        <v>104388369</v>
      </c>
      <c r="L12" s="8">
        <v>104393266</v>
      </c>
      <c r="M12" s="6">
        <f t="shared" si="1"/>
        <v>4897</v>
      </c>
      <c r="N12" s="5" t="s">
        <v>67</v>
      </c>
      <c r="O12" s="5" t="s">
        <v>60</v>
      </c>
      <c r="P12" s="7">
        <f>K12-150</f>
        <v>104388219</v>
      </c>
      <c r="Q12" s="8">
        <f t="shared" si="14"/>
        <v>104393416</v>
      </c>
      <c r="R12" s="7" t="str">
        <f t="shared" si="2"/>
        <v>chr7</v>
      </c>
      <c r="S12" s="7">
        <f t="shared" si="3"/>
        <v>104388219</v>
      </c>
      <c r="T12" s="7">
        <f t="shared" si="4"/>
        <v>104388368</v>
      </c>
      <c r="U12" s="7">
        <f t="shared" si="8"/>
        <v>149</v>
      </c>
      <c r="V12" s="8" t="str">
        <f t="shared" si="5"/>
        <v>chr7</v>
      </c>
      <c r="W12" s="8">
        <f t="shared" si="6"/>
        <v>104393267</v>
      </c>
      <c r="X12" s="8">
        <f t="shared" si="7"/>
        <v>104393416</v>
      </c>
      <c r="Y12" s="8">
        <f t="shared" si="9"/>
        <v>149</v>
      </c>
      <c r="Z12">
        <v>7</v>
      </c>
      <c r="AA12" s="5" t="str">
        <f t="shared" si="10"/>
        <v>chr7</v>
      </c>
      <c r="AB12" s="5">
        <f t="shared" si="11"/>
        <v>104388219</v>
      </c>
      <c r="AC12" s="5">
        <f t="shared" si="12"/>
        <v>104393416</v>
      </c>
      <c r="AD12" t="str">
        <f t="shared" si="13"/>
        <v>7q22.2___MacFarlan</v>
      </c>
      <c r="AE12" t="s">
        <v>262</v>
      </c>
      <c r="AF12" t="s">
        <v>263</v>
      </c>
      <c r="AG12" s="5" t="s">
        <v>269</v>
      </c>
    </row>
    <row r="13" spans="1:34">
      <c r="A13" s="3" t="s">
        <v>0</v>
      </c>
      <c r="B13" s="2" t="s">
        <v>7</v>
      </c>
      <c r="C13" s="2" t="s">
        <v>1</v>
      </c>
      <c r="D13" s="2" t="s">
        <v>8</v>
      </c>
      <c r="E13" s="2" t="s">
        <v>9</v>
      </c>
      <c r="F13" s="2" t="s">
        <v>11</v>
      </c>
      <c r="G13" s="2" t="s">
        <v>71</v>
      </c>
      <c r="H13" s="94" t="s">
        <v>1057</v>
      </c>
      <c r="I13" t="str">
        <f t="shared" si="0"/>
        <v>chr8:7355397-7364859</v>
      </c>
      <c r="J13" s="5" t="s">
        <v>54</v>
      </c>
      <c r="K13" s="7">
        <v>7355397</v>
      </c>
      <c r="L13" s="8">
        <v>7364859</v>
      </c>
      <c r="M13" s="6">
        <f t="shared" si="1"/>
        <v>9462</v>
      </c>
      <c r="O13" s="5" t="s">
        <v>54</v>
      </c>
      <c r="P13" s="7">
        <f>K13-150</f>
        <v>7355247</v>
      </c>
      <c r="Q13" s="8">
        <f t="shared" si="14"/>
        <v>7365009</v>
      </c>
      <c r="R13" s="7" t="str">
        <f t="shared" si="2"/>
        <v>chr8</v>
      </c>
      <c r="S13" s="7">
        <f t="shared" si="3"/>
        <v>7355247</v>
      </c>
      <c r="T13" s="7">
        <f t="shared" si="4"/>
        <v>7355396</v>
      </c>
      <c r="U13" s="7">
        <f t="shared" si="8"/>
        <v>149</v>
      </c>
      <c r="V13" s="8" t="str">
        <f t="shared" si="5"/>
        <v>chr8</v>
      </c>
      <c r="W13" s="8">
        <f t="shared" si="6"/>
        <v>7364860</v>
      </c>
      <c r="X13" s="8">
        <f t="shared" si="7"/>
        <v>7365009</v>
      </c>
      <c r="Y13" s="8">
        <f t="shared" si="9"/>
        <v>149</v>
      </c>
      <c r="Z13">
        <v>8</v>
      </c>
      <c r="AA13" s="5" t="str">
        <f t="shared" si="10"/>
        <v>chr8</v>
      </c>
      <c r="AB13" s="5">
        <f t="shared" si="11"/>
        <v>7355247</v>
      </c>
      <c r="AC13" s="5">
        <f t="shared" si="12"/>
        <v>7365009</v>
      </c>
      <c r="AD13" t="str">
        <f t="shared" si="13"/>
        <v>K115___MacFarlan</v>
      </c>
      <c r="AE13" t="s">
        <v>262</v>
      </c>
      <c r="AF13" t="s">
        <v>263</v>
      </c>
      <c r="AG13" s="45" t="s">
        <v>1055</v>
      </c>
      <c r="AH13" s="41" t="s">
        <v>1061</v>
      </c>
    </row>
    <row r="14" spans="1:34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16</v>
      </c>
      <c r="F14" s="2" t="s">
        <v>10</v>
      </c>
      <c r="G14" s="2" t="s">
        <v>71</v>
      </c>
      <c r="H14" s="93" t="s">
        <v>70</v>
      </c>
      <c r="I14" t="str">
        <f t="shared" si="0"/>
        <v>chr12:55727215-55728183</v>
      </c>
      <c r="J14" s="5" t="s">
        <v>55</v>
      </c>
      <c r="K14" s="7">
        <v>55727215</v>
      </c>
      <c r="L14" s="8">
        <v>55728183</v>
      </c>
      <c r="M14" s="6">
        <f t="shared" si="1"/>
        <v>968</v>
      </c>
      <c r="O14" s="5" t="s">
        <v>55</v>
      </c>
      <c r="P14" s="7">
        <f>K14-150</f>
        <v>55727065</v>
      </c>
      <c r="Q14" s="8">
        <f t="shared" si="14"/>
        <v>55728333</v>
      </c>
      <c r="R14" s="7" t="str">
        <f t="shared" si="2"/>
        <v>chr12</v>
      </c>
      <c r="S14" s="7">
        <f t="shared" si="3"/>
        <v>55727065</v>
      </c>
      <c r="T14" s="7">
        <f t="shared" si="4"/>
        <v>55727214</v>
      </c>
      <c r="U14" s="7">
        <f t="shared" si="8"/>
        <v>149</v>
      </c>
      <c r="V14" s="8" t="str">
        <f t="shared" si="5"/>
        <v>chr12</v>
      </c>
      <c r="W14" s="8">
        <f t="shared" si="6"/>
        <v>55728184</v>
      </c>
      <c r="X14" s="8">
        <f t="shared" si="7"/>
        <v>55728333</v>
      </c>
      <c r="Y14" s="8">
        <f t="shared" si="9"/>
        <v>149</v>
      </c>
      <c r="Z14">
        <v>12</v>
      </c>
      <c r="AA14" s="5" t="str">
        <f t="shared" si="10"/>
        <v>chr12</v>
      </c>
      <c r="AB14" s="5">
        <f t="shared" si="11"/>
        <v>55727065</v>
      </c>
      <c r="AC14" s="5">
        <f t="shared" si="12"/>
        <v>55728333</v>
      </c>
      <c r="AD14" t="str">
        <f t="shared" si="13"/>
        <v>12q13___MacFarlan</v>
      </c>
      <c r="AE14" t="s">
        <v>262</v>
      </c>
      <c r="AF14" t="s">
        <v>263</v>
      </c>
      <c r="AG14" s="44" t="s">
        <v>269</v>
      </c>
    </row>
    <row r="15" spans="1:34">
      <c r="A15" s="3" t="s">
        <v>47</v>
      </c>
      <c r="B15" s="2" t="s">
        <v>7</v>
      </c>
      <c r="C15" s="2" t="s">
        <v>48</v>
      </c>
      <c r="D15" s="2" t="s">
        <v>49</v>
      </c>
      <c r="E15" s="2" t="s">
        <v>50</v>
      </c>
      <c r="F15" s="2" t="s">
        <v>51</v>
      </c>
      <c r="G15" s="3" t="s">
        <v>225</v>
      </c>
      <c r="H15" s="94" t="s">
        <v>1058</v>
      </c>
      <c r="I15" t="str">
        <f t="shared" si="0"/>
        <v>chr19:22414379-22414383</v>
      </c>
      <c r="J15" s="5" t="s">
        <v>62</v>
      </c>
      <c r="K15" s="7">
        <v>22414379</v>
      </c>
      <c r="L15" s="8">
        <v>22414383</v>
      </c>
      <c r="M15" s="6">
        <f t="shared" si="1"/>
        <v>4</v>
      </c>
      <c r="N15" s="5" t="s">
        <v>68</v>
      </c>
      <c r="O15" s="5" t="s">
        <v>62</v>
      </c>
      <c r="P15" s="7">
        <f>K15-150</f>
        <v>22414229</v>
      </c>
      <c r="Q15" s="8">
        <f t="shared" si="14"/>
        <v>22414533</v>
      </c>
      <c r="R15" s="7" t="str">
        <f t="shared" si="2"/>
        <v>chr19</v>
      </c>
      <c r="S15" s="7">
        <f t="shared" si="3"/>
        <v>22414229</v>
      </c>
      <c r="T15" s="7">
        <f t="shared" si="4"/>
        <v>22414378</v>
      </c>
      <c r="U15" s="7">
        <f t="shared" si="8"/>
        <v>149</v>
      </c>
      <c r="V15" s="8" t="str">
        <f t="shared" si="5"/>
        <v>chr19</v>
      </c>
      <c r="W15" s="8">
        <f t="shared" si="6"/>
        <v>22414384</v>
      </c>
      <c r="X15" s="8">
        <f t="shared" si="7"/>
        <v>22414533</v>
      </c>
      <c r="Y15" s="8">
        <f t="shared" si="9"/>
        <v>149</v>
      </c>
      <c r="Z15">
        <v>19</v>
      </c>
      <c r="AA15" s="5" t="str">
        <f t="shared" si="10"/>
        <v>chr19</v>
      </c>
      <c r="AB15" s="5">
        <f t="shared" si="11"/>
        <v>22414229</v>
      </c>
      <c r="AC15" s="5">
        <f t="shared" si="12"/>
        <v>22414533</v>
      </c>
      <c r="AD15" t="str">
        <f t="shared" si="13"/>
        <v>19p12c___MacFarlan</v>
      </c>
      <c r="AE15" t="s">
        <v>262</v>
      </c>
      <c r="AF15" t="s">
        <v>263</v>
      </c>
      <c r="AG15" s="44" t="s">
        <v>269</v>
      </c>
      <c r="AH15" s="5" t="s">
        <v>1062</v>
      </c>
    </row>
  </sheetData>
  <sortState ref="A3:Z12">
    <sortCondition ref="Z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4"/>
  <sheetViews>
    <sheetView tabSelected="1" workbookViewId="0">
      <selection activeCell="F33" sqref="F33"/>
    </sheetView>
  </sheetViews>
  <sheetFormatPr baseColWidth="10" defaultRowHeight="15" x14ac:dyDescent="0"/>
  <cols>
    <col min="1" max="1" width="15" customWidth="1"/>
    <col min="2" max="2" width="5.83203125" bestFit="1" customWidth="1"/>
    <col min="3" max="3" width="13.5" style="29" bestFit="1" customWidth="1"/>
    <col min="4" max="4" width="22.1640625" customWidth="1"/>
    <col min="5" max="5" width="12.6640625" customWidth="1"/>
    <col min="6" max="6" width="29.6640625" style="2" customWidth="1"/>
    <col min="7" max="7" width="46.6640625" style="63" customWidth="1"/>
    <col min="8" max="8" width="33.6640625" customWidth="1"/>
    <col min="9" max="9" width="16.83203125" customWidth="1"/>
    <col min="10" max="10" width="19.33203125" bestFit="1" customWidth="1"/>
    <col min="11" max="11" width="12.6640625" style="63" customWidth="1"/>
    <col min="12" max="13" width="11.33203125" style="5" bestFit="1" customWidth="1"/>
    <col min="14" max="14" width="19.6640625" bestFit="1" customWidth="1"/>
    <col min="15" max="15" width="1.83203125" bestFit="1" customWidth="1"/>
    <col min="16" max="16" width="2.1640625" bestFit="1" customWidth="1"/>
  </cols>
  <sheetData>
    <row r="1" spans="1:25">
      <c r="A1" s="77" t="s">
        <v>1049</v>
      </c>
      <c r="B1" s="2"/>
      <c r="C1" s="2"/>
      <c r="D1" s="2"/>
      <c r="E1" s="2"/>
      <c r="G1" s="79"/>
      <c r="H1" s="2"/>
      <c r="J1" s="5"/>
      <c r="K1" s="104"/>
      <c r="M1" s="6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0">
      <c r="A2" s="78" t="s">
        <v>1052</v>
      </c>
      <c r="B2" s="2"/>
      <c r="C2" s="2"/>
      <c r="D2" s="2"/>
      <c r="E2" s="2"/>
      <c r="G2" s="79"/>
      <c r="H2" s="2"/>
      <c r="J2" s="5"/>
      <c r="K2" s="104"/>
      <c r="M2" s="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0">
      <c r="A3" s="75" t="s">
        <v>1050</v>
      </c>
      <c r="B3" s="76"/>
      <c r="C3" s="76"/>
      <c r="D3" s="76"/>
      <c r="E3" s="76"/>
      <c r="F3" s="76"/>
      <c r="G3" s="80" t="s">
        <v>69</v>
      </c>
      <c r="H3" s="12" t="s">
        <v>1064</v>
      </c>
      <c r="I3" s="12" t="s">
        <v>1063</v>
      </c>
      <c r="J3" s="12" t="s">
        <v>1054</v>
      </c>
    </row>
    <row r="4" spans="1:25" ht="18">
      <c r="A4" s="13" t="s">
        <v>1051</v>
      </c>
      <c r="B4" s="14"/>
      <c r="C4" s="24"/>
      <c r="D4" s="14"/>
      <c r="E4" s="14"/>
      <c r="F4" s="20"/>
      <c r="G4" s="81"/>
      <c r="H4" s="14"/>
      <c r="I4" s="14"/>
      <c r="J4" s="14"/>
      <c r="K4" s="81" t="s">
        <v>1076</v>
      </c>
      <c r="L4" s="14"/>
      <c r="M4" s="14"/>
      <c r="N4" s="14"/>
      <c r="O4" s="14"/>
      <c r="P4" s="14"/>
    </row>
    <row r="5" spans="1:25">
      <c r="A5" s="15" t="s">
        <v>75</v>
      </c>
      <c r="B5" s="15" t="s">
        <v>76</v>
      </c>
      <c r="C5" s="25" t="s">
        <v>210</v>
      </c>
      <c r="D5" s="15" t="s">
        <v>1053</v>
      </c>
      <c r="E5" s="15" t="s">
        <v>211</v>
      </c>
      <c r="F5" s="21" t="s">
        <v>209</v>
      </c>
      <c r="G5" s="82"/>
      <c r="H5" s="15"/>
      <c r="I5" s="15"/>
      <c r="J5" s="15"/>
      <c r="K5" s="82"/>
      <c r="L5" s="15"/>
      <c r="M5" s="15"/>
      <c r="N5" s="15"/>
      <c r="O5" s="15"/>
      <c r="P5" s="15"/>
    </row>
    <row r="6" spans="1:25">
      <c r="A6" s="16" t="s">
        <v>81</v>
      </c>
      <c r="B6" s="16" t="s">
        <v>82</v>
      </c>
      <c r="C6" s="23">
        <v>111802592</v>
      </c>
      <c r="D6" t="s">
        <v>206</v>
      </c>
      <c r="E6" t="s">
        <v>212</v>
      </c>
      <c r="F6" s="19" t="s">
        <v>208</v>
      </c>
      <c r="G6" s="83" t="s">
        <v>256</v>
      </c>
      <c r="H6" s="40" t="s">
        <v>272</v>
      </c>
      <c r="I6" s="40"/>
      <c r="J6" s="5"/>
      <c r="K6" s="71" t="str">
        <f>B6</f>
        <v>chr1</v>
      </c>
      <c r="L6" s="5">
        <f>C6-100</f>
        <v>111802492</v>
      </c>
      <c r="M6" s="5">
        <f>C6+100</f>
        <v>111802692</v>
      </c>
      <c r="N6" t="str">
        <f>CONCATENATE(A6,"___no_ref")</f>
        <v>1p13.2___no_ref</v>
      </c>
      <c r="O6" t="s">
        <v>262</v>
      </c>
      <c r="P6" t="s">
        <v>263</v>
      </c>
    </row>
    <row r="7" spans="1:25">
      <c r="A7" s="16" t="s">
        <v>90</v>
      </c>
      <c r="B7" s="16" t="s">
        <v>82</v>
      </c>
      <c r="C7" s="23">
        <v>106015875</v>
      </c>
      <c r="D7" s="16"/>
      <c r="E7" t="s">
        <v>212</v>
      </c>
      <c r="F7" s="19"/>
      <c r="G7" s="83" t="s">
        <v>256</v>
      </c>
      <c r="H7" s="40" t="s">
        <v>272</v>
      </c>
      <c r="I7" s="40"/>
      <c r="J7" s="5"/>
      <c r="K7" s="71" t="str">
        <f t="shared" ref="K7:K36" si="0">B7</f>
        <v>chr1</v>
      </c>
      <c r="L7" s="5">
        <f t="shared" ref="L7:L36" si="1">C7-100</f>
        <v>106015775</v>
      </c>
      <c r="M7" s="5">
        <f t="shared" ref="M7:M36" si="2">C7+100</f>
        <v>106015975</v>
      </c>
      <c r="N7" t="str">
        <f t="shared" ref="N7:N36" si="3">CONCATENATE(A7,"___no_ref")</f>
        <v>1p21.1___no_ref</v>
      </c>
      <c r="O7" t="s">
        <v>262</v>
      </c>
      <c r="P7" t="s">
        <v>263</v>
      </c>
    </row>
    <row r="8" spans="1:25">
      <c r="A8" s="16" t="s">
        <v>106</v>
      </c>
      <c r="B8" s="16" t="s">
        <v>82</v>
      </c>
      <c r="C8" s="23">
        <v>79792629</v>
      </c>
      <c r="D8" s="16"/>
      <c r="E8" t="s">
        <v>212</v>
      </c>
      <c r="F8" s="19"/>
      <c r="G8" s="83" t="s">
        <v>256</v>
      </c>
      <c r="H8" s="40" t="s">
        <v>272</v>
      </c>
      <c r="I8" s="40"/>
      <c r="J8" s="5"/>
      <c r="K8" s="71" t="str">
        <f t="shared" si="0"/>
        <v>chr1</v>
      </c>
      <c r="L8" s="5">
        <f t="shared" si="1"/>
        <v>79792529</v>
      </c>
      <c r="M8" s="5">
        <f t="shared" si="2"/>
        <v>79792729</v>
      </c>
      <c r="N8" t="str">
        <f t="shared" si="3"/>
        <v>1p31.1c___no_ref</v>
      </c>
      <c r="O8" t="s">
        <v>262</v>
      </c>
      <c r="P8" t="s">
        <v>263</v>
      </c>
    </row>
    <row r="9" spans="1:25">
      <c r="A9" s="16" t="s">
        <v>100</v>
      </c>
      <c r="B9" s="16" t="s">
        <v>82</v>
      </c>
      <c r="C9" s="23">
        <v>223578304</v>
      </c>
      <c r="D9" t="s">
        <v>207</v>
      </c>
      <c r="E9" t="s">
        <v>212</v>
      </c>
      <c r="F9" s="19" t="s">
        <v>72</v>
      </c>
      <c r="G9" s="83" t="s">
        <v>256</v>
      </c>
      <c r="H9" s="40" t="s">
        <v>272</v>
      </c>
      <c r="I9" s="40"/>
      <c r="J9" s="5"/>
      <c r="K9" s="71" t="str">
        <f t="shared" si="0"/>
        <v>chr1</v>
      </c>
      <c r="L9" s="5">
        <f t="shared" si="1"/>
        <v>223578204</v>
      </c>
      <c r="M9" s="5">
        <f t="shared" si="2"/>
        <v>223578404</v>
      </c>
      <c r="N9" t="str">
        <f t="shared" si="3"/>
        <v>1q41___no_ref</v>
      </c>
      <c r="O9" t="s">
        <v>262</v>
      </c>
      <c r="P9" t="s">
        <v>263</v>
      </c>
    </row>
    <row r="10" spans="1:25">
      <c r="A10" s="39" t="s">
        <v>251</v>
      </c>
      <c r="B10" s="39" t="s">
        <v>111</v>
      </c>
      <c r="C10" s="48">
        <v>101016122</v>
      </c>
      <c r="D10" s="39" t="s">
        <v>252</v>
      </c>
      <c r="E10" s="39"/>
      <c r="F10" s="49" t="s">
        <v>253</v>
      </c>
      <c r="G10" s="84" t="s">
        <v>257</v>
      </c>
      <c r="H10" s="50" t="s">
        <v>442</v>
      </c>
      <c r="I10" s="54" t="s">
        <v>1067</v>
      </c>
      <c r="J10" s="60" t="s">
        <v>1017</v>
      </c>
      <c r="K10" s="105" t="str">
        <f t="shared" si="0"/>
        <v>chr10</v>
      </c>
      <c r="L10" s="57">
        <f t="shared" si="1"/>
        <v>101016022</v>
      </c>
      <c r="M10" s="57">
        <f t="shared" si="2"/>
        <v>101016222</v>
      </c>
      <c r="N10" s="39" t="str">
        <f t="shared" si="3"/>
        <v>10q24.2b___no_ref</v>
      </c>
      <c r="O10" s="39" t="s">
        <v>262</v>
      </c>
      <c r="P10" s="39" t="s">
        <v>263</v>
      </c>
    </row>
    <row r="11" spans="1:25">
      <c r="A11" s="16" t="s">
        <v>254</v>
      </c>
      <c r="B11" s="16" t="s">
        <v>111</v>
      </c>
      <c r="C11" s="23">
        <v>134444012</v>
      </c>
      <c r="E11" t="s">
        <v>212</v>
      </c>
      <c r="F11" s="19" t="s">
        <v>255</v>
      </c>
      <c r="G11" s="83" t="s">
        <v>256</v>
      </c>
      <c r="H11" s="40" t="s">
        <v>272</v>
      </c>
      <c r="I11" s="40"/>
      <c r="J11" s="5"/>
      <c r="K11" s="71" t="str">
        <f t="shared" si="0"/>
        <v>chr10</v>
      </c>
      <c r="L11" s="5">
        <f t="shared" si="1"/>
        <v>134443912</v>
      </c>
      <c r="M11" s="5">
        <f t="shared" si="2"/>
        <v>134444112</v>
      </c>
      <c r="N11" t="str">
        <f t="shared" si="3"/>
        <v>10q26.3___no_ref</v>
      </c>
      <c r="O11" t="s">
        <v>262</v>
      </c>
      <c r="P11" t="s">
        <v>263</v>
      </c>
    </row>
    <row r="12" spans="1:25">
      <c r="A12" s="16" t="s">
        <v>92</v>
      </c>
      <c r="B12" s="16" t="s">
        <v>93</v>
      </c>
      <c r="C12" s="23">
        <v>60449890</v>
      </c>
      <c r="D12" s="16" t="s">
        <v>224</v>
      </c>
      <c r="E12" t="s">
        <v>212</v>
      </c>
      <c r="F12" s="19" t="s">
        <v>73</v>
      </c>
      <c r="G12" s="83" t="s">
        <v>256</v>
      </c>
      <c r="H12" s="40" t="s">
        <v>272</v>
      </c>
      <c r="I12" s="40"/>
      <c r="J12" s="5"/>
      <c r="K12" s="71" t="str">
        <f t="shared" si="0"/>
        <v>chr11</v>
      </c>
      <c r="L12" s="5">
        <f t="shared" si="1"/>
        <v>60449790</v>
      </c>
      <c r="M12" s="5">
        <f t="shared" si="2"/>
        <v>60449990</v>
      </c>
      <c r="N12" t="str">
        <f t="shared" si="3"/>
        <v>11q12.2___no_ref</v>
      </c>
      <c r="O12" t="s">
        <v>262</v>
      </c>
      <c r="P12" t="s">
        <v>263</v>
      </c>
    </row>
    <row r="13" spans="1:25">
      <c r="A13" s="16" t="s">
        <v>85</v>
      </c>
      <c r="B13" s="16" t="s">
        <v>55</v>
      </c>
      <c r="C13" s="23">
        <v>44313657</v>
      </c>
      <c r="D13" s="16" t="s">
        <v>226</v>
      </c>
      <c r="E13" t="s">
        <v>212</v>
      </c>
      <c r="F13" s="19" t="s">
        <v>227</v>
      </c>
      <c r="G13" s="83" t="s">
        <v>256</v>
      </c>
      <c r="H13" s="40" t="s">
        <v>272</v>
      </c>
      <c r="I13" s="40"/>
      <c r="J13" s="5"/>
      <c r="K13" s="71" t="str">
        <f t="shared" si="0"/>
        <v>chr12</v>
      </c>
      <c r="L13" s="5">
        <f t="shared" si="1"/>
        <v>44313557</v>
      </c>
      <c r="M13" s="5">
        <f t="shared" si="2"/>
        <v>44313757</v>
      </c>
      <c r="N13" t="str">
        <f t="shared" si="3"/>
        <v>12q12___no_ref</v>
      </c>
      <c r="O13" t="s">
        <v>262</v>
      </c>
      <c r="P13" t="s">
        <v>263</v>
      </c>
    </row>
    <row r="14" spans="1:25">
      <c r="A14" s="16" t="s">
        <v>89</v>
      </c>
      <c r="B14" s="16" t="s">
        <v>55</v>
      </c>
      <c r="C14" s="23">
        <v>124066477</v>
      </c>
      <c r="D14" s="16" t="s">
        <v>250</v>
      </c>
      <c r="E14" t="s">
        <v>212</v>
      </c>
      <c r="F14" s="19" t="s">
        <v>228</v>
      </c>
      <c r="G14" s="83" t="s">
        <v>256</v>
      </c>
      <c r="H14" s="40" t="s">
        <v>272</v>
      </c>
      <c r="I14" s="40"/>
      <c r="J14" s="5"/>
      <c r="K14" s="71" t="str">
        <f t="shared" si="0"/>
        <v>chr12</v>
      </c>
      <c r="L14" s="5">
        <f t="shared" si="1"/>
        <v>124066377</v>
      </c>
      <c r="M14" s="5">
        <f t="shared" si="2"/>
        <v>124066577</v>
      </c>
      <c r="N14" t="str">
        <f t="shared" si="3"/>
        <v>12q24.31___no_ref</v>
      </c>
      <c r="O14" t="s">
        <v>262</v>
      </c>
      <c r="P14" t="s">
        <v>263</v>
      </c>
    </row>
    <row r="15" spans="1:25">
      <c r="A15" s="16" t="s">
        <v>87</v>
      </c>
      <c r="B15" s="16" t="s">
        <v>88</v>
      </c>
      <c r="C15" s="23">
        <v>90743183</v>
      </c>
      <c r="D15" s="16" t="s">
        <v>229</v>
      </c>
      <c r="E15" t="s">
        <v>212</v>
      </c>
      <c r="F15" s="19" t="s">
        <v>230</v>
      </c>
      <c r="G15" s="83" t="s">
        <v>256</v>
      </c>
      <c r="H15" s="40" t="s">
        <v>272</v>
      </c>
      <c r="I15" s="22"/>
      <c r="J15" s="5"/>
      <c r="K15" s="71" t="str">
        <f t="shared" si="0"/>
        <v>chr13</v>
      </c>
      <c r="L15" s="5">
        <f t="shared" si="1"/>
        <v>90743083</v>
      </c>
      <c r="M15" s="5">
        <f t="shared" si="2"/>
        <v>90743283</v>
      </c>
      <c r="N15" t="str">
        <f t="shared" si="3"/>
        <v>13q31.3___no_ref</v>
      </c>
      <c r="O15" t="s">
        <v>262</v>
      </c>
      <c r="P15" t="s">
        <v>263</v>
      </c>
    </row>
    <row r="16" spans="1:25">
      <c r="A16" s="39" t="s">
        <v>232</v>
      </c>
      <c r="B16" s="39" t="s">
        <v>79</v>
      </c>
      <c r="C16" s="48">
        <v>28430088</v>
      </c>
      <c r="D16" s="39"/>
      <c r="E16" s="39"/>
      <c r="F16" s="49" t="s">
        <v>231</v>
      </c>
      <c r="G16" s="84" t="s">
        <v>256</v>
      </c>
      <c r="H16" s="50" t="s">
        <v>970</v>
      </c>
      <c r="I16" s="54" t="s">
        <v>1068</v>
      </c>
      <c r="J16" s="60" t="s">
        <v>1017</v>
      </c>
      <c r="K16" s="89" t="str">
        <f t="shared" si="0"/>
        <v>chr15</v>
      </c>
      <c r="L16" s="52">
        <f t="shared" si="1"/>
        <v>28429988</v>
      </c>
      <c r="M16" s="52">
        <f t="shared" si="2"/>
        <v>28430188</v>
      </c>
      <c r="N16" s="39" t="str">
        <f t="shared" si="3"/>
        <v>15q13.1___no_ref</v>
      </c>
      <c r="O16" s="39" t="s">
        <v>262</v>
      </c>
      <c r="P16" s="39" t="s">
        <v>263</v>
      </c>
    </row>
    <row r="17" spans="1:16">
      <c r="A17" s="39" t="s">
        <v>78</v>
      </c>
      <c r="B17" s="39" t="s">
        <v>79</v>
      </c>
      <c r="C17" s="48">
        <v>63374594</v>
      </c>
      <c r="D17" s="39" t="s">
        <v>233</v>
      </c>
      <c r="E17" s="39" t="s">
        <v>212</v>
      </c>
      <c r="F17" s="49"/>
      <c r="G17" s="84" t="s">
        <v>256</v>
      </c>
      <c r="H17" s="50" t="s">
        <v>442</v>
      </c>
      <c r="I17" s="51" t="s">
        <v>1069</v>
      </c>
      <c r="J17" s="60" t="s">
        <v>1017</v>
      </c>
      <c r="K17" s="89" t="str">
        <f t="shared" si="0"/>
        <v>chr15</v>
      </c>
      <c r="L17" s="52">
        <f t="shared" si="1"/>
        <v>63374494</v>
      </c>
      <c r="M17" s="52">
        <f t="shared" si="2"/>
        <v>63374694</v>
      </c>
      <c r="N17" s="39" t="str">
        <f t="shared" si="3"/>
        <v>15q22.2___no_ref</v>
      </c>
      <c r="O17" s="39" t="s">
        <v>262</v>
      </c>
      <c r="P17" s="39" t="s">
        <v>263</v>
      </c>
    </row>
    <row r="18" spans="1:16">
      <c r="A18" s="16" t="s">
        <v>86</v>
      </c>
      <c r="B18" s="16" t="s">
        <v>62</v>
      </c>
      <c r="C18" s="23">
        <v>21841536</v>
      </c>
      <c r="D18" s="16" t="s">
        <v>214</v>
      </c>
      <c r="E18" s="16" t="s">
        <v>213</v>
      </c>
      <c r="F18" s="19"/>
      <c r="G18" s="83" t="s">
        <v>258</v>
      </c>
      <c r="H18" s="40" t="s">
        <v>272</v>
      </c>
      <c r="I18" s="22"/>
      <c r="J18" s="5"/>
      <c r="K18" s="71" t="str">
        <f t="shared" si="0"/>
        <v>chr19</v>
      </c>
      <c r="L18" s="5">
        <f t="shared" si="1"/>
        <v>21841436</v>
      </c>
      <c r="M18" s="5">
        <f t="shared" si="2"/>
        <v>21841636</v>
      </c>
      <c r="N18" t="str">
        <f t="shared" si="3"/>
        <v>19p12b___no_ref</v>
      </c>
      <c r="O18" t="s">
        <v>262</v>
      </c>
      <c r="P18" t="s">
        <v>263</v>
      </c>
    </row>
    <row r="19" spans="1:16">
      <c r="A19" s="30" t="s">
        <v>264</v>
      </c>
      <c r="B19" s="30" t="s">
        <v>62</v>
      </c>
      <c r="C19" s="31">
        <v>22414379</v>
      </c>
      <c r="D19" s="30" t="s">
        <v>975</v>
      </c>
      <c r="E19" s="30" t="s">
        <v>213</v>
      </c>
      <c r="F19" s="32" t="s">
        <v>215</v>
      </c>
      <c r="G19" s="83" t="s">
        <v>256</v>
      </c>
      <c r="H19" s="40" t="s">
        <v>272</v>
      </c>
      <c r="I19" s="22"/>
      <c r="J19" s="5"/>
      <c r="K19" s="71" t="str">
        <f t="shared" si="0"/>
        <v>chr19</v>
      </c>
      <c r="L19" s="5">
        <f t="shared" si="1"/>
        <v>22414279</v>
      </c>
      <c r="M19" s="5">
        <f t="shared" si="2"/>
        <v>22414479</v>
      </c>
      <c r="N19" t="str">
        <f t="shared" si="3"/>
        <v>19p12d___no_ref</v>
      </c>
      <c r="O19" t="s">
        <v>262</v>
      </c>
      <c r="P19" t="s">
        <v>263</v>
      </c>
    </row>
    <row r="20" spans="1:16">
      <c r="A20" s="16" t="s">
        <v>101</v>
      </c>
      <c r="B20" s="16" t="s">
        <v>62</v>
      </c>
      <c r="C20" s="23">
        <v>22457244</v>
      </c>
      <c r="D20" s="16" t="s">
        <v>216</v>
      </c>
      <c r="E20" s="16" t="s">
        <v>213</v>
      </c>
      <c r="F20" s="19" t="s">
        <v>74</v>
      </c>
      <c r="G20" s="83" t="s">
        <v>256</v>
      </c>
      <c r="H20" s="40" t="s">
        <v>272</v>
      </c>
      <c r="I20" s="22"/>
      <c r="J20" s="5"/>
      <c r="K20" s="71" t="str">
        <f t="shared" si="0"/>
        <v>chr19</v>
      </c>
      <c r="L20" s="5">
        <f t="shared" si="1"/>
        <v>22457144</v>
      </c>
      <c r="M20" s="5">
        <f t="shared" si="2"/>
        <v>22457344</v>
      </c>
      <c r="N20" t="str">
        <f t="shared" si="3"/>
        <v>19p12e___no_ref</v>
      </c>
      <c r="O20" t="s">
        <v>262</v>
      </c>
      <c r="P20" t="s">
        <v>263</v>
      </c>
    </row>
    <row r="21" spans="1:16">
      <c r="A21" s="39" t="s">
        <v>83</v>
      </c>
      <c r="B21" s="39" t="s">
        <v>62</v>
      </c>
      <c r="C21" s="48">
        <v>29855781</v>
      </c>
      <c r="D21" s="39" t="s">
        <v>235</v>
      </c>
      <c r="E21" s="39" t="s">
        <v>213</v>
      </c>
      <c r="F21" s="49" t="s">
        <v>234</v>
      </c>
      <c r="G21" s="84" t="s">
        <v>256</v>
      </c>
      <c r="H21" s="50" t="s">
        <v>442</v>
      </c>
      <c r="I21" s="51" t="s">
        <v>1070</v>
      </c>
      <c r="J21" s="60" t="s">
        <v>1017</v>
      </c>
      <c r="K21" s="89" t="str">
        <f t="shared" si="0"/>
        <v>chr19</v>
      </c>
      <c r="L21" s="52">
        <f t="shared" si="1"/>
        <v>29855681</v>
      </c>
      <c r="M21" s="52">
        <f t="shared" si="2"/>
        <v>29855881</v>
      </c>
      <c r="N21" s="39" t="str">
        <f t="shared" si="3"/>
        <v>19q12___no_ref</v>
      </c>
      <c r="O21" s="39" t="s">
        <v>262</v>
      </c>
      <c r="P21" s="39" t="s">
        <v>263</v>
      </c>
    </row>
    <row r="22" spans="1:16">
      <c r="A22" s="16" t="s">
        <v>99</v>
      </c>
      <c r="B22" s="16" t="s">
        <v>62</v>
      </c>
      <c r="C22" s="23">
        <v>57996939</v>
      </c>
      <c r="D22" s="16" t="s">
        <v>237</v>
      </c>
      <c r="E22" s="16" t="s">
        <v>213</v>
      </c>
      <c r="F22" s="19" t="s">
        <v>236</v>
      </c>
      <c r="G22" s="83" t="s">
        <v>256</v>
      </c>
      <c r="H22" s="40" t="s">
        <v>272</v>
      </c>
      <c r="I22" s="22"/>
      <c r="J22" s="5"/>
      <c r="K22" s="71" t="str">
        <f t="shared" si="0"/>
        <v>chr19</v>
      </c>
      <c r="L22" s="5">
        <f t="shared" si="1"/>
        <v>57996839</v>
      </c>
      <c r="M22" s="5">
        <f t="shared" si="2"/>
        <v>57997039</v>
      </c>
      <c r="N22" t="str">
        <f t="shared" si="3"/>
        <v>19q13.43___no_ref</v>
      </c>
      <c r="O22" t="s">
        <v>262</v>
      </c>
      <c r="P22" t="s">
        <v>263</v>
      </c>
    </row>
    <row r="23" spans="1:16">
      <c r="A23" s="16" t="s">
        <v>95</v>
      </c>
      <c r="B23" s="16" t="s">
        <v>96</v>
      </c>
      <c r="C23" s="23">
        <v>12402387</v>
      </c>
      <c r="D23" s="16" t="s">
        <v>239</v>
      </c>
      <c r="E23" t="s">
        <v>212</v>
      </c>
      <c r="F23" s="19"/>
      <c r="G23" s="83" t="s">
        <v>256</v>
      </c>
      <c r="H23" s="40" t="s">
        <v>272</v>
      </c>
      <c r="I23" s="22"/>
      <c r="J23" s="5"/>
      <c r="K23" s="71" t="str">
        <f t="shared" si="0"/>
        <v>chr20</v>
      </c>
      <c r="L23" s="5">
        <f t="shared" si="1"/>
        <v>12402287</v>
      </c>
      <c r="M23" s="5">
        <f t="shared" si="2"/>
        <v>12402487</v>
      </c>
      <c r="N23" t="str">
        <f t="shared" si="3"/>
        <v>20p12.1___no_ref</v>
      </c>
      <c r="O23" t="s">
        <v>262</v>
      </c>
      <c r="P23" t="s">
        <v>263</v>
      </c>
    </row>
    <row r="24" spans="1:16">
      <c r="A24" s="16" t="s">
        <v>220</v>
      </c>
      <c r="B24" s="16" t="s">
        <v>221</v>
      </c>
      <c r="C24" s="26">
        <v>23852639</v>
      </c>
      <c r="D24" s="16" t="s">
        <v>222</v>
      </c>
      <c r="E24" t="s">
        <v>212</v>
      </c>
      <c r="F24" s="19" t="s">
        <v>223</v>
      </c>
      <c r="G24" s="85" t="s">
        <v>259</v>
      </c>
      <c r="H24" s="40" t="s">
        <v>272</v>
      </c>
      <c r="I24" s="22"/>
      <c r="J24" s="5"/>
      <c r="K24" s="106" t="str">
        <f t="shared" si="0"/>
        <v>chr22</v>
      </c>
      <c r="L24" s="35">
        <f>C24-1000</f>
        <v>23851639</v>
      </c>
      <c r="M24" s="35">
        <f>C24+1000</f>
        <v>23853639</v>
      </c>
      <c r="N24" t="str">
        <f t="shared" si="3"/>
        <v>22q11.23b___no_ref</v>
      </c>
      <c r="O24" t="s">
        <v>262</v>
      </c>
      <c r="P24" t="s">
        <v>263</v>
      </c>
    </row>
    <row r="25" spans="1:16">
      <c r="A25" s="16" t="s">
        <v>103</v>
      </c>
      <c r="B25" s="16" t="s">
        <v>57</v>
      </c>
      <c r="C25" s="23">
        <v>94943488</v>
      </c>
      <c r="D25" s="16"/>
      <c r="E25" t="s">
        <v>212</v>
      </c>
      <c r="F25" s="19" t="s">
        <v>238</v>
      </c>
      <c r="G25" s="83" t="s">
        <v>256</v>
      </c>
      <c r="H25" s="40" t="s">
        <v>272</v>
      </c>
      <c r="I25" s="40"/>
      <c r="J25" s="5"/>
      <c r="K25" s="71" t="str">
        <f t="shared" si="0"/>
        <v>chr3</v>
      </c>
      <c r="L25" s="5">
        <f t="shared" si="1"/>
        <v>94943388</v>
      </c>
      <c r="M25" s="5">
        <f t="shared" si="2"/>
        <v>94943588</v>
      </c>
      <c r="N25" t="str">
        <f t="shared" si="3"/>
        <v>3q11.2___no_ref</v>
      </c>
      <c r="O25" t="s">
        <v>262</v>
      </c>
      <c r="P25" t="s">
        <v>263</v>
      </c>
    </row>
    <row r="26" spans="1:16">
      <c r="A26" s="16" t="s">
        <v>265</v>
      </c>
      <c r="B26" s="16" t="s">
        <v>61</v>
      </c>
      <c r="C26" s="23">
        <v>9603240</v>
      </c>
      <c r="D26" s="16" t="s">
        <v>240</v>
      </c>
      <c r="E26" t="s">
        <v>212</v>
      </c>
      <c r="F26" s="19" t="s">
        <v>241</v>
      </c>
      <c r="G26" s="83" t="s">
        <v>256</v>
      </c>
      <c r="H26" s="40" t="s">
        <v>272</v>
      </c>
      <c r="I26" s="40"/>
      <c r="J26" s="5"/>
      <c r="K26" s="71" t="str">
        <f t="shared" si="0"/>
        <v>chr4</v>
      </c>
      <c r="L26" s="5">
        <f t="shared" si="1"/>
        <v>9603140</v>
      </c>
      <c r="M26" s="5">
        <f t="shared" si="2"/>
        <v>9603340</v>
      </c>
      <c r="N26" t="str">
        <f t="shared" si="3"/>
        <v>4p16a(c?)___no_ref</v>
      </c>
      <c r="O26" t="s">
        <v>262</v>
      </c>
      <c r="P26" t="s">
        <v>263</v>
      </c>
    </row>
    <row r="27" spans="1:16">
      <c r="A27" s="16" t="s">
        <v>266</v>
      </c>
      <c r="B27" s="16" t="s">
        <v>61</v>
      </c>
      <c r="C27" s="23">
        <v>9981605</v>
      </c>
      <c r="D27" s="16"/>
      <c r="E27" t="s">
        <v>212</v>
      </c>
      <c r="F27" s="19" t="s">
        <v>242</v>
      </c>
      <c r="G27" s="83" t="s">
        <v>256</v>
      </c>
      <c r="H27" s="40" t="s">
        <v>272</v>
      </c>
      <c r="I27" s="40"/>
      <c r="J27" s="5"/>
      <c r="K27" s="71" t="str">
        <f t="shared" si="0"/>
        <v>chr4</v>
      </c>
      <c r="L27" s="5">
        <f t="shared" si="1"/>
        <v>9981505</v>
      </c>
      <c r="M27" s="5">
        <f t="shared" si="2"/>
        <v>9981705</v>
      </c>
      <c r="N27" t="str">
        <f t="shared" si="3"/>
        <v>4p16b(d?)___no_ref</v>
      </c>
      <c r="O27" t="s">
        <v>262</v>
      </c>
      <c r="P27" t="s">
        <v>263</v>
      </c>
    </row>
    <row r="28" spans="1:16">
      <c r="A28" s="16" t="s">
        <v>102</v>
      </c>
      <c r="B28" s="16" t="s">
        <v>56</v>
      </c>
      <c r="C28" s="23">
        <v>4537604</v>
      </c>
      <c r="D28" s="16"/>
      <c r="E28" t="s">
        <v>212</v>
      </c>
      <c r="F28" s="19" t="s">
        <v>243</v>
      </c>
      <c r="G28" s="83" t="s">
        <v>256</v>
      </c>
      <c r="H28" s="40" t="s">
        <v>272</v>
      </c>
      <c r="I28" s="40"/>
      <c r="J28" s="5"/>
      <c r="K28" s="71" t="str">
        <f t="shared" si="0"/>
        <v>chr5</v>
      </c>
      <c r="L28" s="5">
        <f t="shared" si="1"/>
        <v>4537504</v>
      </c>
      <c r="M28" s="5">
        <f t="shared" si="2"/>
        <v>4537704</v>
      </c>
      <c r="N28" t="str">
        <f t="shared" si="3"/>
        <v>5p15.32___no_ref</v>
      </c>
      <c r="O28" t="s">
        <v>262</v>
      </c>
      <c r="P28" t="s">
        <v>263</v>
      </c>
    </row>
    <row r="29" spans="1:16">
      <c r="A29" s="16" t="s">
        <v>91</v>
      </c>
      <c r="B29" s="16" t="s">
        <v>56</v>
      </c>
      <c r="C29" s="23">
        <v>64388440</v>
      </c>
      <c r="D29" s="16" t="s">
        <v>244</v>
      </c>
      <c r="E29" t="s">
        <v>212</v>
      </c>
      <c r="F29" s="19" t="s">
        <v>245</v>
      </c>
      <c r="G29" s="83" t="s">
        <v>256</v>
      </c>
      <c r="H29" s="40" t="s">
        <v>272</v>
      </c>
      <c r="I29" s="40"/>
      <c r="J29" s="5"/>
      <c r="K29" s="71" t="str">
        <f t="shared" si="0"/>
        <v>chr5</v>
      </c>
      <c r="L29" s="5">
        <f t="shared" si="1"/>
        <v>64388340</v>
      </c>
      <c r="M29" s="5">
        <f t="shared" si="2"/>
        <v>64388540</v>
      </c>
      <c r="N29" t="str">
        <f t="shared" si="3"/>
        <v>5q12.3___no_ref</v>
      </c>
      <c r="O29" t="s">
        <v>262</v>
      </c>
      <c r="P29" t="s">
        <v>263</v>
      </c>
    </row>
    <row r="30" spans="1:16">
      <c r="A30" s="16" t="s">
        <v>94</v>
      </c>
      <c r="B30" s="16" t="s">
        <v>56</v>
      </c>
      <c r="C30" s="23">
        <v>80442266</v>
      </c>
      <c r="D30" s="16" t="s">
        <v>246</v>
      </c>
      <c r="E30" t="s">
        <v>212</v>
      </c>
      <c r="F30" s="19" t="s">
        <v>247</v>
      </c>
      <c r="G30" s="83" t="s">
        <v>256</v>
      </c>
      <c r="H30" s="40" t="s">
        <v>272</v>
      </c>
      <c r="I30" s="40"/>
      <c r="J30" s="5"/>
      <c r="K30" s="71" t="str">
        <f t="shared" si="0"/>
        <v>chr5</v>
      </c>
      <c r="L30" s="5">
        <f t="shared" si="1"/>
        <v>80442166</v>
      </c>
      <c r="M30" s="5">
        <f t="shared" si="2"/>
        <v>80442366</v>
      </c>
      <c r="N30" t="str">
        <f t="shared" si="3"/>
        <v>5q14.1___no_ref</v>
      </c>
      <c r="O30" t="s">
        <v>262</v>
      </c>
      <c r="P30" t="s">
        <v>263</v>
      </c>
    </row>
    <row r="31" spans="1:16">
      <c r="A31" s="16" t="s">
        <v>84</v>
      </c>
      <c r="B31" s="16" t="s">
        <v>58</v>
      </c>
      <c r="C31" s="23">
        <v>32648036</v>
      </c>
      <c r="D31" s="16"/>
      <c r="E31" t="s">
        <v>212</v>
      </c>
      <c r="F31" s="19" t="s">
        <v>238</v>
      </c>
      <c r="G31" s="86" t="s">
        <v>1065</v>
      </c>
      <c r="H31" s="41" t="s">
        <v>439</v>
      </c>
      <c r="I31" s="41" t="s">
        <v>1066</v>
      </c>
      <c r="J31" s="5" t="s">
        <v>262</v>
      </c>
      <c r="K31" s="107" t="str">
        <f t="shared" si="0"/>
        <v>chr6</v>
      </c>
      <c r="L31" s="38">
        <f>C31-100</f>
        <v>32647936</v>
      </c>
      <c r="M31" s="38">
        <f>C31+100</f>
        <v>32648136</v>
      </c>
      <c r="N31" t="str">
        <f t="shared" si="3"/>
        <v>6p21.32___no_ref</v>
      </c>
      <c r="O31" t="s">
        <v>262</v>
      </c>
      <c r="P31" t="s">
        <v>263</v>
      </c>
    </row>
    <row r="32" spans="1:16">
      <c r="A32" s="16" t="s">
        <v>104</v>
      </c>
      <c r="B32" s="16" t="s">
        <v>58</v>
      </c>
      <c r="C32" s="23">
        <v>16004859</v>
      </c>
      <c r="D32" s="16"/>
      <c r="E32" t="s">
        <v>212</v>
      </c>
      <c r="F32" s="19" t="s">
        <v>248</v>
      </c>
      <c r="G32" s="83" t="s">
        <v>258</v>
      </c>
      <c r="H32" s="40" t="s">
        <v>272</v>
      </c>
      <c r="I32" s="40"/>
      <c r="J32" s="5"/>
      <c r="K32" s="71" t="str">
        <f t="shared" si="0"/>
        <v>chr6</v>
      </c>
      <c r="L32" s="5">
        <f t="shared" si="1"/>
        <v>16004759</v>
      </c>
      <c r="M32" s="5">
        <f t="shared" si="2"/>
        <v>16004959</v>
      </c>
      <c r="N32" t="str">
        <f t="shared" si="3"/>
        <v>6p22.3___no_ref</v>
      </c>
      <c r="O32" t="s">
        <v>262</v>
      </c>
      <c r="P32" t="s">
        <v>263</v>
      </c>
    </row>
    <row r="33" spans="1:17">
      <c r="A33" s="39" t="s">
        <v>80</v>
      </c>
      <c r="B33" s="39" t="s">
        <v>58</v>
      </c>
      <c r="C33" s="48">
        <v>161270899</v>
      </c>
      <c r="D33" s="39" t="s">
        <v>249</v>
      </c>
      <c r="E33" s="39" t="s">
        <v>212</v>
      </c>
      <c r="F33" s="49"/>
      <c r="G33" s="87" t="s">
        <v>1045</v>
      </c>
      <c r="H33" s="50" t="s">
        <v>441</v>
      </c>
      <c r="I33" s="51" t="s">
        <v>1071</v>
      </c>
      <c r="J33" s="60" t="s">
        <v>1017</v>
      </c>
      <c r="K33" s="108" t="str">
        <f t="shared" si="0"/>
        <v>chr6</v>
      </c>
      <c r="L33" s="56">
        <f>C33-1000</f>
        <v>161269899</v>
      </c>
      <c r="M33" s="56">
        <f>C33+1000</f>
        <v>161271899</v>
      </c>
      <c r="N33" s="39" t="str">
        <f t="shared" si="3"/>
        <v>6q26___no_ref</v>
      </c>
      <c r="O33" s="39" t="s">
        <v>262</v>
      </c>
      <c r="P33" s="39" t="s">
        <v>263</v>
      </c>
      <c r="Q33" t="s">
        <v>1077</v>
      </c>
    </row>
    <row r="34" spans="1:17">
      <c r="A34" s="16" t="s">
        <v>267</v>
      </c>
      <c r="B34" s="16" t="s">
        <v>60</v>
      </c>
      <c r="C34" s="23">
        <v>158773385</v>
      </c>
      <c r="D34" s="16"/>
      <c r="E34" t="s">
        <v>212</v>
      </c>
      <c r="F34" s="19"/>
      <c r="G34" s="83" t="s">
        <v>256</v>
      </c>
      <c r="H34" s="40" t="s">
        <v>272</v>
      </c>
      <c r="I34" s="40"/>
      <c r="J34" s="5"/>
      <c r="K34" s="71" t="str">
        <f t="shared" si="0"/>
        <v>chr7</v>
      </c>
      <c r="L34" s="5">
        <f t="shared" si="1"/>
        <v>158773285</v>
      </c>
      <c r="M34" s="5">
        <f t="shared" si="2"/>
        <v>158773485</v>
      </c>
      <c r="N34" t="str">
        <f t="shared" si="3"/>
        <v>7q36.3(b?)___no_ref</v>
      </c>
      <c r="O34" t="s">
        <v>262</v>
      </c>
      <c r="P34" t="s">
        <v>263</v>
      </c>
    </row>
    <row r="35" spans="1:17">
      <c r="A35" s="16" t="s">
        <v>105</v>
      </c>
      <c r="B35" s="16" t="s">
        <v>54</v>
      </c>
      <c r="C35" s="23">
        <v>146086169</v>
      </c>
      <c r="D35" s="16"/>
      <c r="E35" s="16" t="s">
        <v>213</v>
      </c>
      <c r="F35" s="19" t="s">
        <v>217</v>
      </c>
      <c r="G35" s="83" t="s">
        <v>256</v>
      </c>
      <c r="H35" s="40" t="s">
        <v>272</v>
      </c>
      <c r="I35" s="40"/>
      <c r="J35" s="5"/>
      <c r="K35" s="71" t="str">
        <f t="shared" si="0"/>
        <v>chr8</v>
      </c>
      <c r="L35" s="5">
        <f t="shared" si="1"/>
        <v>146086069</v>
      </c>
      <c r="M35" s="5">
        <f t="shared" si="2"/>
        <v>146086269</v>
      </c>
      <c r="N35" t="str">
        <f t="shared" si="3"/>
        <v>8q24.3c___no_ref</v>
      </c>
      <c r="O35" t="s">
        <v>262</v>
      </c>
      <c r="P35" t="s">
        <v>263</v>
      </c>
    </row>
    <row r="36" spans="1:17">
      <c r="A36" s="16" t="s">
        <v>97</v>
      </c>
      <c r="B36" s="16" t="s">
        <v>98</v>
      </c>
      <c r="C36" s="23">
        <v>93606603</v>
      </c>
      <c r="D36" s="16" t="s">
        <v>219</v>
      </c>
      <c r="E36" s="16" t="s">
        <v>213</v>
      </c>
      <c r="F36" s="19" t="s">
        <v>218</v>
      </c>
      <c r="G36" s="83" t="s">
        <v>256</v>
      </c>
      <c r="H36" s="19" t="s">
        <v>269</v>
      </c>
      <c r="I36" s="19"/>
      <c r="J36" s="5"/>
      <c r="K36" s="71" t="str">
        <f t="shared" si="0"/>
        <v>chrX</v>
      </c>
      <c r="L36" s="5">
        <f t="shared" si="1"/>
        <v>93606503</v>
      </c>
      <c r="M36" s="5">
        <f t="shared" si="2"/>
        <v>93606703</v>
      </c>
      <c r="N36" t="str">
        <f t="shared" si="3"/>
        <v>Xq21.33___no_ref</v>
      </c>
      <c r="O36" t="s">
        <v>262</v>
      </c>
      <c r="P36" t="s">
        <v>263</v>
      </c>
    </row>
    <row r="37" spans="1:17">
      <c r="A37" s="16"/>
      <c r="B37" s="16"/>
      <c r="C37" s="23"/>
      <c r="D37" s="16"/>
      <c r="E37" s="16"/>
      <c r="F37" s="19"/>
      <c r="G37" s="71"/>
      <c r="H37" s="16"/>
      <c r="I37" s="16"/>
      <c r="J37" s="5"/>
      <c r="K37" s="71"/>
    </row>
    <row r="38" spans="1:17" ht="18">
      <c r="A38" s="13" t="s">
        <v>204</v>
      </c>
      <c r="B38" s="14"/>
      <c r="C38" s="24"/>
      <c r="D38" s="14"/>
      <c r="E38" s="14"/>
      <c r="F38" s="20"/>
      <c r="G38" s="81"/>
      <c r="H38" s="14"/>
      <c r="I38" s="14"/>
      <c r="J38" s="14"/>
      <c r="K38" s="81"/>
      <c r="L38" s="14"/>
      <c r="M38" s="14"/>
      <c r="N38" s="14"/>
      <c r="O38" s="14"/>
      <c r="P38" s="14"/>
    </row>
    <row r="39" spans="1:17">
      <c r="A39" s="15" t="s">
        <v>75</v>
      </c>
      <c r="B39" s="15" t="s">
        <v>76</v>
      </c>
      <c r="C39" s="25" t="s">
        <v>77</v>
      </c>
      <c r="D39" s="103" t="s">
        <v>1073</v>
      </c>
      <c r="E39" s="15"/>
      <c r="F39" s="21"/>
      <c r="G39" s="82"/>
      <c r="H39" s="15"/>
      <c r="I39" s="15"/>
      <c r="J39" s="15"/>
      <c r="K39" s="82"/>
      <c r="L39" s="15"/>
      <c r="M39" s="15"/>
      <c r="N39" s="15"/>
      <c r="O39" s="15"/>
      <c r="P39" s="15"/>
    </row>
    <row r="40" spans="1:17">
      <c r="A40" s="16" t="s">
        <v>107</v>
      </c>
      <c r="B40" s="16" t="s">
        <v>82</v>
      </c>
      <c r="C40" s="23">
        <v>75842765</v>
      </c>
      <c r="D40" s="97"/>
      <c r="E40" s="16" t="s">
        <v>262</v>
      </c>
      <c r="F40" s="19" t="s">
        <v>262</v>
      </c>
      <c r="G40" s="71" t="s">
        <v>261</v>
      </c>
      <c r="H40" s="17" t="s">
        <v>273</v>
      </c>
      <c r="I40" s="17" t="s">
        <v>71</v>
      </c>
      <c r="J40" s="19" t="s">
        <v>262</v>
      </c>
      <c r="K40" s="71" t="str">
        <f>B40</f>
        <v>chr1</v>
      </c>
      <c r="L40" s="5">
        <f>C40-500</f>
        <v>75842265</v>
      </c>
      <c r="M40" s="5">
        <f>C40+500</f>
        <v>75843265</v>
      </c>
      <c r="N40" t="str">
        <f>CONCATENATE(A40,"___ref_variable")</f>
        <v>1p31.1a___ref_variable</v>
      </c>
      <c r="O40" t="s">
        <v>262</v>
      </c>
      <c r="P40" t="s">
        <v>263</v>
      </c>
    </row>
    <row r="41" spans="1:17">
      <c r="A41" s="16" t="s">
        <v>108</v>
      </c>
      <c r="B41" s="16" t="s">
        <v>57</v>
      </c>
      <c r="C41" s="23">
        <v>112743118</v>
      </c>
      <c r="D41" s="97"/>
      <c r="E41" s="16" t="s">
        <v>262</v>
      </c>
      <c r="F41" s="19" t="s">
        <v>262</v>
      </c>
      <c r="G41" s="71" t="s">
        <v>71</v>
      </c>
      <c r="H41" s="40" t="s">
        <v>272</v>
      </c>
      <c r="I41" s="40"/>
      <c r="J41" s="19" t="s">
        <v>262</v>
      </c>
      <c r="K41" s="71" t="str">
        <f t="shared" ref="K41:K52" si="4">B41</f>
        <v>chr3</v>
      </c>
      <c r="L41" s="5">
        <f t="shared" ref="L41:L52" si="5">C41-500</f>
        <v>112742618</v>
      </c>
      <c r="M41" s="5">
        <f t="shared" ref="M41:M52" si="6">C41+500</f>
        <v>112743618</v>
      </c>
      <c r="N41" t="str">
        <f t="shared" ref="N41:N52" si="7">CONCATENATE(A41,"___ref_variable")</f>
        <v>3q13.2___ref_variable</v>
      </c>
      <c r="O41" t="s">
        <v>262</v>
      </c>
      <c r="P41" t="s">
        <v>263</v>
      </c>
    </row>
    <row r="42" spans="1:17">
      <c r="A42" s="16" t="s">
        <v>109</v>
      </c>
      <c r="B42" s="16" t="s">
        <v>60</v>
      </c>
      <c r="C42" s="23">
        <v>4622051</v>
      </c>
      <c r="D42" s="97"/>
      <c r="E42" s="16" t="s">
        <v>262</v>
      </c>
      <c r="F42" s="19" t="s">
        <v>262</v>
      </c>
      <c r="G42" s="71" t="s">
        <v>71</v>
      </c>
      <c r="H42" s="40" t="s">
        <v>272</v>
      </c>
      <c r="I42" s="40"/>
      <c r="J42" s="19" t="s">
        <v>262</v>
      </c>
      <c r="K42" s="71" t="str">
        <f t="shared" si="4"/>
        <v>chr7</v>
      </c>
      <c r="L42" s="5">
        <f t="shared" si="5"/>
        <v>4621551</v>
      </c>
      <c r="M42" s="5">
        <f t="shared" si="6"/>
        <v>4622551</v>
      </c>
      <c r="N42" t="str">
        <f t="shared" si="7"/>
        <v>7p22.2___ref_variable</v>
      </c>
      <c r="O42" t="s">
        <v>262</v>
      </c>
      <c r="P42" t="s">
        <v>263</v>
      </c>
    </row>
    <row r="43" spans="1:17">
      <c r="A43" s="16" t="s">
        <v>110</v>
      </c>
      <c r="B43" s="16" t="s">
        <v>111</v>
      </c>
      <c r="C43" s="23">
        <v>27182393</v>
      </c>
      <c r="D43" s="97"/>
      <c r="E43" s="16" t="s">
        <v>262</v>
      </c>
      <c r="F43" s="19" t="s">
        <v>262</v>
      </c>
      <c r="G43" s="71" t="s">
        <v>261</v>
      </c>
      <c r="H43" s="40" t="s">
        <v>272</v>
      </c>
      <c r="I43" s="40"/>
      <c r="J43" s="19" t="s">
        <v>262</v>
      </c>
      <c r="K43" s="71" t="str">
        <f t="shared" si="4"/>
        <v>chr10</v>
      </c>
      <c r="L43" s="5">
        <f t="shared" si="5"/>
        <v>27181893</v>
      </c>
      <c r="M43" s="5">
        <f t="shared" si="6"/>
        <v>27182893</v>
      </c>
      <c r="N43" t="str">
        <f t="shared" si="7"/>
        <v>10p12.1___ref_variable</v>
      </c>
      <c r="O43" t="s">
        <v>262</v>
      </c>
      <c r="P43" t="s">
        <v>263</v>
      </c>
    </row>
    <row r="44" spans="1:17">
      <c r="A44" s="16" t="s">
        <v>112</v>
      </c>
      <c r="B44" s="16" t="s">
        <v>55</v>
      </c>
      <c r="C44" s="23">
        <v>58721236</v>
      </c>
      <c r="D44" s="98"/>
      <c r="E44" s="16" t="s">
        <v>262</v>
      </c>
      <c r="F44" s="19" t="s">
        <v>262</v>
      </c>
      <c r="G44" s="71" t="s">
        <v>260</v>
      </c>
      <c r="H44" s="40" t="s">
        <v>272</v>
      </c>
      <c r="I44" s="40"/>
      <c r="J44" s="19" t="s">
        <v>262</v>
      </c>
      <c r="K44" s="71" t="str">
        <f t="shared" si="4"/>
        <v>chr12</v>
      </c>
      <c r="L44" s="5">
        <f t="shared" si="5"/>
        <v>58720736</v>
      </c>
      <c r="M44" s="5">
        <f t="shared" si="6"/>
        <v>58721736</v>
      </c>
      <c r="N44" t="str">
        <f t="shared" si="7"/>
        <v>12q14.1___ref_variable</v>
      </c>
      <c r="O44" t="s">
        <v>262</v>
      </c>
      <c r="P44" t="s">
        <v>263</v>
      </c>
    </row>
    <row r="45" spans="1:17">
      <c r="A45" s="16" t="s">
        <v>113</v>
      </c>
      <c r="B45" s="16" t="s">
        <v>58</v>
      </c>
      <c r="C45" s="23">
        <v>78426656</v>
      </c>
      <c r="D45" s="98" t="s">
        <v>976</v>
      </c>
      <c r="E45" s="16" t="s">
        <v>262</v>
      </c>
      <c r="F45" s="19" t="s">
        <v>262</v>
      </c>
      <c r="G45" s="71" t="s">
        <v>261</v>
      </c>
      <c r="H45" s="40" t="s">
        <v>272</v>
      </c>
      <c r="I45" s="40"/>
      <c r="J45" s="19" t="s">
        <v>262</v>
      </c>
      <c r="K45" s="71" t="str">
        <f t="shared" si="4"/>
        <v>chr6</v>
      </c>
      <c r="L45" s="5">
        <f t="shared" si="5"/>
        <v>78426156</v>
      </c>
      <c r="M45" s="5">
        <f t="shared" si="6"/>
        <v>78427156</v>
      </c>
      <c r="N45" t="str">
        <f t="shared" si="7"/>
        <v>6q41.1___ref_variable</v>
      </c>
      <c r="O45" t="s">
        <v>262</v>
      </c>
      <c r="P45" t="s">
        <v>263</v>
      </c>
    </row>
    <row r="46" spans="1:17">
      <c r="A46" s="16" t="s">
        <v>114</v>
      </c>
      <c r="B46" s="16" t="s">
        <v>93</v>
      </c>
      <c r="C46" s="23">
        <v>101565789</v>
      </c>
      <c r="D46" s="98"/>
      <c r="E46" s="16" t="s">
        <v>262</v>
      </c>
      <c r="F46" s="19" t="s">
        <v>262</v>
      </c>
      <c r="G46" s="71" t="s">
        <v>261</v>
      </c>
      <c r="H46" s="40" t="s">
        <v>272</v>
      </c>
      <c r="I46" s="40"/>
      <c r="J46" s="19" t="s">
        <v>262</v>
      </c>
      <c r="K46" s="71" t="str">
        <f t="shared" si="4"/>
        <v>chr11</v>
      </c>
      <c r="L46" s="5">
        <f t="shared" si="5"/>
        <v>101565289</v>
      </c>
      <c r="M46" s="5">
        <f t="shared" si="6"/>
        <v>101566289</v>
      </c>
      <c r="N46" t="str">
        <f t="shared" si="7"/>
        <v>11q22.2___ref_variable</v>
      </c>
      <c r="O46" t="s">
        <v>262</v>
      </c>
      <c r="P46" t="s">
        <v>263</v>
      </c>
    </row>
    <row r="47" spans="1:17">
      <c r="A47" s="16" t="s">
        <v>115</v>
      </c>
      <c r="B47" s="16" t="s">
        <v>57</v>
      </c>
      <c r="C47" s="23">
        <v>14132679</v>
      </c>
      <c r="D47" s="98"/>
      <c r="E47" s="16" t="s">
        <v>262</v>
      </c>
      <c r="F47" s="19" t="s">
        <v>262</v>
      </c>
      <c r="G47" s="71" t="s">
        <v>71</v>
      </c>
      <c r="H47" s="40" t="s">
        <v>272</v>
      </c>
      <c r="I47" s="40"/>
      <c r="J47" s="19" t="s">
        <v>262</v>
      </c>
      <c r="K47" s="71" t="str">
        <f t="shared" si="4"/>
        <v>chr3</v>
      </c>
      <c r="L47" s="5">
        <f t="shared" si="5"/>
        <v>14132179</v>
      </c>
      <c r="M47" s="5">
        <f t="shared" si="6"/>
        <v>14133179</v>
      </c>
      <c r="N47" t="str">
        <f t="shared" si="7"/>
        <v>3p25.1___ref_variable</v>
      </c>
      <c r="O47" t="s">
        <v>262</v>
      </c>
      <c r="P47" t="s">
        <v>263</v>
      </c>
    </row>
    <row r="48" spans="1:17">
      <c r="A48" s="16" t="s">
        <v>116</v>
      </c>
      <c r="B48" s="16" t="s">
        <v>56</v>
      </c>
      <c r="C48" s="23">
        <v>8937848</v>
      </c>
      <c r="D48" s="98"/>
      <c r="E48" s="16" t="s">
        <v>262</v>
      </c>
      <c r="F48" s="19" t="s">
        <v>262</v>
      </c>
      <c r="G48" s="88" t="s">
        <v>980</v>
      </c>
      <c r="H48" s="40" t="s">
        <v>437</v>
      </c>
      <c r="I48" s="40" t="s">
        <v>71</v>
      </c>
      <c r="J48" s="19" t="s">
        <v>262</v>
      </c>
      <c r="K48" s="71" t="str">
        <f t="shared" si="4"/>
        <v>chr5</v>
      </c>
      <c r="L48" s="5">
        <f t="shared" si="5"/>
        <v>8937348</v>
      </c>
      <c r="M48" s="5">
        <f t="shared" si="6"/>
        <v>8938348</v>
      </c>
      <c r="N48" t="str">
        <f t="shared" si="7"/>
        <v>5p15.31___ref_variable</v>
      </c>
      <c r="O48" t="s">
        <v>262</v>
      </c>
      <c r="P48" t="s">
        <v>263</v>
      </c>
    </row>
    <row r="49" spans="1:16">
      <c r="A49" s="16" t="s">
        <v>117</v>
      </c>
      <c r="B49" s="16" t="s">
        <v>55</v>
      </c>
      <c r="C49" s="23">
        <v>55727210</v>
      </c>
      <c r="D49" s="98" t="s">
        <v>977</v>
      </c>
      <c r="E49" s="16" t="s">
        <v>262</v>
      </c>
      <c r="F49" s="19" t="s">
        <v>262</v>
      </c>
      <c r="G49" s="71" t="s">
        <v>71</v>
      </c>
      <c r="H49" s="40" t="s">
        <v>272</v>
      </c>
      <c r="I49" s="40"/>
      <c r="J49" s="19" t="s">
        <v>262</v>
      </c>
      <c r="K49" s="71" t="str">
        <f t="shared" si="4"/>
        <v>chr12</v>
      </c>
      <c r="L49" s="5">
        <f t="shared" si="5"/>
        <v>55726710</v>
      </c>
      <c r="M49" s="5">
        <f t="shared" si="6"/>
        <v>55727710</v>
      </c>
      <c r="N49" t="str">
        <f t="shared" si="7"/>
        <v>12q13.2___ref_variable</v>
      </c>
      <c r="O49" t="s">
        <v>262</v>
      </c>
      <c r="P49" t="s">
        <v>263</v>
      </c>
    </row>
    <row r="50" spans="1:16">
      <c r="A50" s="39" t="s">
        <v>118</v>
      </c>
      <c r="B50" s="39" t="s">
        <v>54</v>
      </c>
      <c r="C50" s="48">
        <v>7355392</v>
      </c>
      <c r="D50" s="99" t="s">
        <v>969</v>
      </c>
      <c r="E50" s="39" t="s">
        <v>262</v>
      </c>
      <c r="F50" s="49" t="s">
        <v>262</v>
      </c>
      <c r="G50" s="89" t="s">
        <v>71</v>
      </c>
      <c r="H50" s="50" t="s">
        <v>441</v>
      </c>
      <c r="I50" s="51" t="s">
        <v>1072</v>
      </c>
      <c r="J50" s="49" t="s">
        <v>262</v>
      </c>
      <c r="K50" s="89" t="str">
        <f t="shared" si="4"/>
        <v>chr8</v>
      </c>
      <c r="L50" s="52">
        <f t="shared" si="5"/>
        <v>7354892</v>
      </c>
      <c r="M50" s="52">
        <f t="shared" si="6"/>
        <v>7355892</v>
      </c>
      <c r="N50" s="39" t="str">
        <f t="shared" si="7"/>
        <v>8p23.1a___ref_variable</v>
      </c>
      <c r="O50" s="39" t="s">
        <v>262</v>
      </c>
      <c r="P50" s="39" t="s">
        <v>263</v>
      </c>
    </row>
    <row r="51" spans="1:16">
      <c r="A51" s="16" t="s">
        <v>119</v>
      </c>
      <c r="B51" s="16" t="s">
        <v>54</v>
      </c>
      <c r="C51" s="23">
        <v>18651453</v>
      </c>
      <c r="D51" s="98"/>
      <c r="E51" s="16" t="s">
        <v>262</v>
      </c>
      <c r="F51" s="19" t="s">
        <v>262</v>
      </c>
      <c r="G51" s="71" t="s">
        <v>260</v>
      </c>
      <c r="H51" s="43" t="s">
        <v>441</v>
      </c>
      <c r="I51" s="47" t="s">
        <v>564</v>
      </c>
      <c r="J51" s="19" t="s">
        <v>262</v>
      </c>
      <c r="K51" s="71" t="str">
        <f t="shared" si="4"/>
        <v>chr8</v>
      </c>
      <c r="L51" s="5">
        <f t="shared" si="5"/>
        <v>18650953</v>
      </c>
      <c r="M51" s="5">
        <f t="shared" si="6"/>
        <v>18651953</v>
      </c>
      <c r="N51" t="str">
        <f t="shared" si="7"/>
        <v>8p22___ref_variable</v>
      </c>
      <c r="O51" t="s">
        <v>262</v>
      </c>
      <c r="P51" t="s">
        <v>263</v>
      </c>
    </row>
    <row r="52" spans="1:16">
      <c r="A52" s="16" t="s">
        <v>120</v>
      </c>
      <c r="B52" s="16" t="s">
        <v>60</v>
      </c>
      <c r="C52" s="23">
        <v>158029477</v>
      </c>
      <c r="D52" s="97"/>
      <c r="E52" s="16" t="s">
        <v>262</v>
      </c>
      <c r="F52" s="19" t="s">
        <v>262</v>
      </c>
      <c r="G52" s="88" t="s">
        <v>980</v>
      </c>
      <c r="H52" s="43" t="s">
        <v>441</v>
      </c>
      <c r="I52" s="43" t="s">
        <v>565</v>
      </c>
      <c r="J52" s="19" t="s">
        <v>262</v>
      </c>
      <c r="K52" s="71" t="str">
        <f t="shared" si="4"/>
        <v>chr7</v>
      </c>
      <c r="L52" s="5">
        <f t="shared" si="5"/>
        <v>158028977</v>
      </c>
      <c r="M52" s="5">
        <f t="shared" si="6"/>
        <v>158029977</v>
      </c>
      <c r="N52" t="str">
        <f t="shared" si="7"/>
        <v>7q36.3a___ref_variable</v>
      </c>
      <c r="O52" t="s">
        <v>262</v>
      </c>
      <c r="P52" t="s">
        <v>263</v>
      </c>
    </row>
    <row r="53" spans="1:16">
      <c r="A53" s="16"/>
      <c r="B53" s="16"/>
      <c r="C53" s="23"/>
      <c r="D53" s="97"/>
      <c r="E53" s="16"/>
      <c r="F53" s="19"/>
      <c r="G53" s="71"/>
      <c r="H53" s="16"/>
      <c r="I53" s="16"/>
      <c r="J53" s="5"/>
      <c r="K53" s="71"/>
    </row>
    <row r="54" spans="1:16" ht="18">
      <c r="A54" s="13" t="s">
        <v>205</v>
      </c>
      <c r="B54" s="14"/>
      <c r="C54" s="24"/>
      <c r="D54" s="100"/>
      <c r="E54" s="14"/>
      <c r="F54" s="20"/>
      <c r="G54" s="81"/>
      <c r="H54" s="14"/>
      <c r="I54" s="14"/>
      <c r="J54" s="14"/>
      <c r="K54" s="81"/>
      <c r="L54" s="14"/>
      <c r="M54" s="14"/>
      <c r="N54" s="14"/>
      <c r="O54" s="14"/>
      <c r="P54" s="14"/>
    </row>
    <row r="55" spans="1:16">
      <c r="A55" s="15" t="s">
        <v>75</v>
      </c>
      <c r="B55" s="15" t="s">
        <v>76</v>
      </c>
      <c r="C55" s="25" t="s">
        <v>77</v>
      </c>
      <c r="D55" s="96"/>
      <c r="E55" s="15"/>
      <c r="F55" s="21"/>
      <c r="G55" s="82"/>
      <c r="H55" s="15"/>
      <c r="I55" s="15"/>
      <c r="J55" s="15"/>
      <c r="K55" s="82"/>
      <c r="L55" s="15"/>
      <c r="M55" s="15"/>
      <c r="N55" s="15"/>
      <c r="O55" s="15"/>
      <c r="P55" s="15"/>
    </row>
    <row r="56" spans="1:16">
      <c r="A56" s="17" t="s">
        <v>121</v>
      </c>
      <c r="B56" s="17" t="s">
        <v>82</v>
      </c>
      <c r="C56" s="27">
        <v>52471916</v>
      </c>
      <c r="D56" s="97"/>
      <c r="E56" s="16" t="s">
        <v>262</v>
      </c>
      <c r="F56" s="19" t="s">
        <v>262</v>
      </c>
      <c r="G56" s="90" t="s">
        <v>271</v>
      </c>
      <c r="H56" s="55" t="s">
        <v>271</v>
      </c>
      <c r="I56" s="17" t="s">
        <v>71</v>
      </c>
      <c r="J56" s="19" t="s">
        <v>262</v>
      </c>
      <c r="K56" s="71" t="str">
        <f t="shared" ref="K56" si="8">B56</f>
        <v>chr1</v>
      </c>
      <c r="L56" s="5">
        <f t="shared" ref="L56" si="9">C56-500</f>
        <v>52471416</v>
      </c>
      <c r="M56" s="5">
        <f t="shared" ref="M56" si="10">C56+500</f>
        <v>52472416</v>
      </c>
      <c r="N56" t="str">
        <f>CONCATENATE(A56,"___ref_polym")</f>
        <v>1p32.3___ref_polym</v>
      </c>
    </row>
    <row r="57" spans="1:16">
      <c r="A57" s="17" t="s">
        <v>122</v>
      </c>
      <c r="B57" s="17" t="s">
        <v>82</v>
      </c>
      <c r="C57" s="27">
        <v>66890497</v>
      </c>
      <c r="D57" s="97" t="s">
        <v>979</v>
      </c>
      <c r="E57" s="16" t="s">
        <v>262</v>
      </c>
      <c r="F57" s="19" t="s">
        <v>262</v>
      </c>
      <c r="G57" s="91" t="s">
        <v>71</v>
      </c>
      <c r="H57" s="37" t="s">
        <v>1074</v>
      </c>
      <c r="I57" s="17" t="s">
        <v>71</v>
      </c>
      <c r="J57" s="19" t="s">
        <v>262</v>
      </c>
      <c r="K57" s="71" t="str">
        <f t="shared" ref="K57" si="11">B57</f>
        <v>chr1</v>
      </c>
      <c r="L57" s="5">
        <f t="shared" ref="L57" si="12">C57-500</f>
        <v>66889997</v>
      </c>
      <c r="M57" s="5">
        <f t="shared" ref="M57" si="13">C57+500</f>
        <v>66890997</v>
      </c>
      <c r="N57" t="str">
        <f t="shared" ref="N57:N120" si="14">CONCATENATE(A57,"___ref_polym")</f>
        <v>1p31.2___ref_polym</v>
      </c>
      <c r="O57" t="s">
        <v>262</v>
      </c>
      <c r="P57" t="s">
        <v>263</v>
      </c>
    </row>
    <row r="58" spans="1:16">
      <c r="A58" s="17" t="s">
        <v>123</v>
      </c>
      <c r="B58" s="17" t="s">
        <v>82</v>
      </c>
      <c r="C58" s="27">
        <v>93742338</v>
      </c>
      <c r="D58" s="97"/>
      <c r="E58" s="16" t="s">
        <v>262</v>
      </c>
      <c r="F58" s="19" t="s">
        <v>262</v>
      </c>
      <c r="G58" s="71" t="s">
        <v>261</v>
      </c>
      <c r="H58" s="17" t="s">
        <v>272</v>
      </c>
      <c r="I58" s="17"/>
      <c r="J58" s="19" t="s">
        <v>262</v>
      </c>
      <c r="K58" s="71" t="str">
        <f t="shared" ref="K58:K121" si="15">B58</f>
        <v>chr1</v>
      </c>
      <c r="L58" s="5">
        <f t="shared" ref="L58:L121" si="16">C58-500</f>
        <v>93741838</v>
      </c>
      <c r="M58" s="5">
        <f t="shared" ref="M58:M121" si="17">C58+500</f>
        <v>93742838</v>
      </c>
      <c r="N58" t="str">
        <f t="shared" si="14"/>
        <v>1p22.1___ref_polym</v>
      </c>
      <c r="O58" t="s">
        <v>262</v>
      </c>
      <c r="P58" t="s">
        <v>263</v>
      </c>
    </row>
    <row r="59" spans="1:16">
      <c r="A59" s="17" t="s">
        <v>124</v>
      </c>
      <c r="B59" s="17" t="s">
        <v>82</v>
      </c>
      <c r="C59" s="27">
        <v>155596457</v>
      </c>
      <c r="D59" s="97"/>
      <c r="E59" s="16" t="s">
        <v>262</v>
      </c>
      <c r="F59" s="19" t="s">
        <v>262</v>
      </c>
      <c r="G59" s="71" t="s">
        <v>261</v>
      </c>
      <c r="H59" s="17" t="s">
        <v>272</v>
      </c>
      <c r="I59" s="17"/>
      <c r="J59" s="19" t="s">
        <v>262</v>
      </c>
      <c r="K59" s="71" t="str">
        <f t="shared" si="15"/>
        <v>chr1</v>
      </c>
      <c r="L59" s="5">
        <f t="shared" si="16"/>
        <v>155595957</v>
      </c>
      <c r="M59" s="5">
        <f t="shared" si="17"/>
        <v>155596957</v>
      </c>
      <c r="N59" t="str">
        <f t="shared" si="14"/>
        <v>1q22___ref_polym</v>
      </c>
      <c r="O59" t="s">
        <v>262</v>
      </c>
      <c r="P59" t="s">
        <v>263</v>
      </c>
    </row>
    <row r="60" spans="1:16">
      <c r="A60" s="17" t="s">
        <v>124</v>
      </c>
      <c r="B60" s="17" t="s">
        <v>82</v>
      </c>
      <c r="C60" s="27">
        <v>156149013</v>
      </c>
      <c r="D60" s="97"/>
      <c r="E60" s="16" t="s">
        <v>262</v>
      </c>
      <c r="F60" s="19" t="s">
        <v>262</v>
      </c>
      <c r="G60" s="71" t="s">
        <v>261</v>
      </c>
      <c r="H60" s="17" t="s">
        <v>272</v>
      </c>
      <c r="I60" s="17"/>
      <c r="J60" s="19" t="s">
        <v>262</v>
      </c>
      <c r="K60" s="71" t="str">
        <f t="shared" si="15"/>
        <v>chr1</v>
      </c>
      <c r="L60" s="5">
        <f t="shared" si="16"/>
        <v>156148513</v>
      </c>
      <c r="M60" s="5">
        <f t="shared" si="17"/>
        <v>156149513</v>
      </c>
      <c r="N60" t="str">
        <f t="shared" si="14"/>
        <v>1q22___ref_polym</v>
      </c>
      <c r="O60" t="s">
        <v>262</v>
      </c>
      <c r="P60" t="s">
        <v>263</v>
      </c>
    </row>
    <row r="61" spans="1:16">
      <c r="A61" s="17" t="s">
        <v>125</v>
      </c>
      <c r="B61" s="17" t="s">
        <v>82</v>
      </c>
      <c r="C61" s="27">
        <v>224527532</v>
      </c>
      <c r="D61" s="97"/>
      <c r="E61" s="16" t="s">
        <v>262</v>
      </c>
      <c r="F61" s="19" t="s">
        <v>262</v>
      </c>
      <c r="G61" s="71" t="s">
        <v>260</v>
      </c>
      <c r="H61" s="17" t="s">
        <v>272</v>
      </c>
      <c r="I61" s="17"/>
      <c r="J61" s="19" t="s">
        <v>262</v>
      </c>
      <c r="K61" s="71" t="str">
        <f t="shared" si="15"/>
        <v>chr1</v>
      </c>
      <c r="L61" s="5">
        <f t="shared" si="16"/>
        <v>224527032</v>
      </c>
      <c r="M61" s="5">
        <f t="shared" si="17"/>
        <v>224528032</v>
      </c>
      <c r="N61" t="str">
        <f t="shared" si="14"/>
        <v>1q42.12___ref_polym</v>
      </c>
      <c r="O61" t="s">
        <v>262</v>
      </c>
      <c r="P61" t="s">
        <v>263</v>
      </c>
    </row>
    <row r="62" spans="1:16">
      <c r="A62" s="17" t="s">
        <v>126</v>
      </c>
      <c r="B62" s="17" t="s">
        <v>59</v>
      </c>
      <c r="C62" s="27">
        <v>27682845</v>
      </c>
      <c r="D62" s="97"/>
      <c r="E62" s="16" t="s">
        <v>262</v>
      </c>
      <c r="F62" s="19" t="s">
        <v>262</v>
      </c>
      <c r="G62" s="91" t="s">
        <v>71</v>
      </c>
      <c r="H62" s="17" t="s">
        <v>272</v>
      </c>
      <c r="I62" s="17"/>
      <c r="J62" s="19" t="s">
        <v>262</v>
      </c>
      <c r="K62" s="71" t="str">
        <f t="shared" si="15"/>
        <v>chr2</v>
      </c>
      <c r="L62" s="5">
        <f t="shared" si="16"/>
        <v>27682345</v>
      </c>
      <c r="M62" s="5">
        <f t="shared" si="17"/>
        <v>27683345</v>
      </c>
      <c r="N62" t="str">
        <f t="shared" si="14"/>
        <v>2p23.3___ref_polym</v>
      </c>
      <c r="O62" t="s">
        <v>262</v>
      </c>
      <c r="P62" t="s">
        <v>263</v>
      </c>
    </row>
    <row r="63" spans="1:16">
      <c r="A63" s="17" t="s">
        <v>127</v>
      </c>
      <c r="B63" s="17" t="s">
        <v>59</v>
      </c>
      <c r="C63" s="27">
        <v>30836337</v>
      </c>
      <c r="D63" s="97"/>
      <c r="E63" s="16" t="s">
        <v>262</v>
      </c>
      <c r="F63" s="19" t="s">
        <v>262</v>
      </c>
      <c r="G63" s="91" t="s">
        <v>261</v>
      </c>
      <c r="H63" s="17" t="s">
        <v>272</v>
      </c>
      <c r="I63" s="17"/>
      <c r="J63" s="19" t="s">
        <v>262</v>
      </c>
      <c r="K63" s="71" t="str">
        <f t="shared" si="15"/>
        <v>chr2</v>
      </c>
      <c r="L63" s="5">
        <f t="shared" si="16"/>
        <v>30835837</v>
      </c>
      <c r="M63" s="5">
        <f t="shared" si="17"/>
        <v>30836837</v>
      </c>
      <c r="N63" t="str">
        <f t="shared" si="14"/>
        <v>2p23.1___ref_polym</v>
      </c>
      <c r="O63" t="s">
        <v>262</v>
      </c>
      <c r="P63" t="s">
        <v>263</v>
      </c>
    </row>
    <row r="64" spans="1:16">
      <c r="A64" s="17" t="s">
        <v>128</v>
      </c>
      <c r="B64" s="17" t="s">
        <v>59</v>
      </c>
      <c r="C64" s="27">
        <v>37452460</v>
      </c>
      <c r="D64" s="97"/>
      <c r="E64" s="16" t="s">
        <v>262</v>
      </c>
      <c r="F64" s="19" t="s">
        <v>262</v>
      </c>
      <c r="G64" s="91" t="s">
        <v>260</v>
      </c>
      <c r="H64" s="17" t="s">
        <v>272</v>
      </c>
      <c r="I64" s="17"/>
      <c r="J64" s="19" t="s">
        <v>262</v>
      </c>
      <c r="K64" s="71" t="str">
        <f t="shared" si="15"/>
        <v>chr2</v>
      </c>
      <c r="L64" s="5">
        <f t="shared" si="16"/>
        <v>37451960</v>
      </c>
      <c r="M64" s="5">
        <f t="shared" si="17"/>
        <v>37452960</v>
      </c>
      <c r="N64" t="str">
        <f t="shared" si="14"/>
        <v>2p22.2___ref_polym</v>
      </c>
      <c r="O64" t="s">
        <v>262</v>
      </c>
      <c r="P64" t="s">
        <v>263</v>
      </c>
    </row>
    <row r="65" spans="1:16">
      <c r="A65" s="17" t="s">
        <v>129</v>
      </c>
      <c r="B65" s="17" t="s">
        <v>59</v>
      </c>
      <c r="C65" s="27">
        <v>207901556</v>
      </c>
      <c r="D65" s="97"/>
      <c r="E65" s="16" t="s">
        <v>262</v>
      </c>
      <c r="F65" s="19" t="s">
        <v>262</v>
      </c>
      <c r="G65" s="91" t="s">
        <v>261</v>
      </c>
      <c r="H65" s="17" t="s">
        <v>272</v>
      </c>
      <c r="I65" s="17"/>
      <c r="J65" s="19" t="s">
        <v>262</v>
      </c>
      <c r="K65" s="71" t="str">
        <f t="shared" si="15"/>
        <v>chr2</v>
      </c>
      <c r="L65" s="5">
        <f t="shared" si="16"/>
        <v>207901056</v>
      </c>
      <c r="M65" s="5">
        <f t="shared" si="17"/>
        <v>207902056</v>
      </c>
      <c r="N65" t="str">
        <f t="shared" si="14"/>
        <v>2q33.3___ref_polym</v>
      </c>
      <c r="O65" t="s">
        <v>262</v>
      </c>
      <c r="P65" t="s">
        <v>263</v>
      </c>
    </row>
    <row r="66" spans="1:16">
      <c r="A66" s="17" t="s">
        <v>130</v>
      </c>
      <c r="B66" s="17" t="s">
        <v>59</v>
      </c>
      <c r="C66" s="27">
        <v>232441494</v>
      </c>
      <c r="D66" s="97"/>
      <c r="E66" s="16" t="s">
        <v>262</v>
      </c>
      <c r="F66" s="19" t="s">
        <v>262</v>
      </c>
      <c r="G66" s="91" t="s">
        <v>261</v>
      </c>
      <c r="H66" s="17" t="s">
        <v>272</v>
      </c>
      <c r="I66" s="17"/>
      <c r="J66" s="19" t="s">
        <v>262</v>
      </c>
      <c r="K66" s="71" t="str">
        <f t="shared" si="15"/>
        <v>chr2</v>
      </c>
      <c r="L66" s="5">
        <f t="shared" si="16"/>
        <v>232440994</v>
      </c>
      <c r="M66" s="5">
        <f t="shared" si="17"/>
        <v>232441994</v>
      </c>
      <c r="N66" t="str">
        <f t="shared" si="14"/>
        <v>2q37.1___ref_polym</v>
      </c>
      <c r="O66" t="s">
        <v>262</v>
      </c>
      <c r="P66" t="s">
        <v>263</v>
      </c>
    </row>
    <row r="67" spans="1:16">
      <c r="A67" s="17" t="s">
        <v>131</v>
      </c>
      <c r="B67" s="17" t="s">
        <v>57</v>
      </c>
      <c r="C67" s="27">
        <v>47301023</v>
      </c>
      <c r="D67" s="97"/>
      <c r="E67" s="16" t="s">
        <v>262</v>
      </c>
      <c r="F67" s="19" t="s">
        <v>262</v>
      </c>
      <c r="G67" s="91" t="s">
        <v>261</v>
      </c>
      <c r="H67" s="40" t="s">
        <v>272</v>
      </c>
      <c r="I67" s="40"/>
      <c r="J67" s="19" t="s">
        <v>262</v>
      </c>
      <c r="K67" s="71" t="str">
        <f t="shared" si="15"/>
        <v>chr3</v>
      </c>
      <c r="L67" s="5">
        <f t="shared" si="16"/>
        <v>47300523</v>
      </c>
      <c r="M67" s="5">
        <f t="shared" si="17"/>
        <v>47301523</v>
      </c>
      <c r="N67" t="str">
        <f t="shared" si="14"/>
        <v>3p21.31___ref_polym</v>
      </c>
      <c r="O67" t="s">
        <v>262</v>
      </c>
      <c r="P67" t="s">
        <v>263</v>
      </c>
    </row>
    <row r="68" spans="1:16">
      <c r="A68" s="17" t="s">
        <v>131</v>
      </c>
      <c r="B68" s="17" t="s">
        <v>57</v>
      </c>
      <c r="C68" s="27">
        <v>50557322</v>
      </c>
      <c r="D68" s="97"/>
      <c r="E68" s="16" t="s">
        <v>262</v>
      </c>
      <c r="F68" s="19" t="s">
        <v>262</v>
      </c>
      <c r="G68" s="91" t="s">
        <v>71</v>
      </c>
      <c r="H68" s="40" t="s">
        <v>272</v>
      </c>
      <c r="I68" s="40"/>
      <c r="J68" s="19" t="s">
        <v>262</v>
      </c>
      <c r="K68" s="71" t="str">
        <f t="shared" si="15"/>
        <v>chr3</v>
      </c>
      <c r="L68" s="5">
        <f t="shared" si="16"/>
        <v>50556822</v>
      </c>
      <c r="M68" s="5">
        <f t="shared" si="17"/>
        <v>50557822</v>
      </c>
      <c r="N68" t="str">
        <f t="shared" si="14"/>
        <v>3p21.31___ref_polym</v>
      </c>
      <c r="O68" t="s">
        <v>262</v>
      </c>
      <c r="P68" t="s">
        <v>263</v>
      </c>
    </row>
    <row r="69" spans="1:16">
      <c r="A69" s="17" t="s">
        <v>132</v>
      </c>
      <c r="B69" s="17" t="s">
        <v>57</v>
      </c>
      <c r="C69" s="27">
        <v>125609301</v>
      </c>
      <c r="D69" s="97"/>
      <c r="E69" s="16" t="s">
        <v>262</v>
      </c>
      <c r="F69" s="19" t="s">
        <v>262</v>
      </c>
      <c r="G69" s="91" t="s">
        <v>260</v>
      </c>
      <c r="H69" s="40" t="s">
        <v>272</v>
      </c>
      <c r="I69" s="40"/>
      <c r="J69" s="19" t="s">
        <v>262</v>
      </c>
      <c r="K69" s="71" t="str">
        <f t="shared" si="15"/>
        <v>chr3</v>
      </c>
      <c r="L69" s="5">
        <f t="shared" si="16"/>
        <v>125608801</v>
      </c>
      <c r="M69" s="5">
        <f t="shared" si="17"/>
        <v>125609801</v>
      </c>
      <c r="N69" t="str">
        <f t="shared" si="14"/>
        <v>3q21.2___ref_polym</v>
      </c>
      <c r="O69" t="s">
        <v>262</v>
      </c>
      <c r="P69" t="s">
        <v>263</v>
      </c>
    </row>
    <row r="70" spans="1:16">
      <c r="A70" s="17" t="s">
        <v>133</v>
      </c>
      <c r="B70" s="17" t="s">
        <v>57</v>
      </c>
      <c r="C70" s="27">
        <v>175623337</v>
      </c>
      <c r="D70" s="97"/>
      <c r="E70" s="16" t="s">
        <v>262</v>
      </c>
      <c r="F70" s="19" t="s">
        <v>262</v>
      </c>
      <c r="G70" s="91" t="s">
        <v>260</v>
      </c>
      <c r="H70" s="40" t="s">
        <v>272</v>
      </c>
      <c r="I70" s="40"/>
      <c r="J70" s="19" t="s">
        <v>262</v>
      </c>
      <c r="K70" s="71" t="str">
        <f t="shared" si="15"/>
        <v>chr3</v>
      </c>
      <c r="L70" s="5">
        <f t="shared" si="16"/>
        <v>175622837</v>
      </c>
      <c r="M70" s="5">
        <f t="shared" si="17"/>
        <v>175623837</v>
      </c>
      <c r="N70" t="str">
        <f t="shared" si="14"/>
        <v>3q26.31___ref_polym</v>
      </c>
      <c r="O70" t="s">
        <v>262</v>
      </c>
      <c r="P70" t="s">
        <v>263</v>
      </c>
    </row>
    <row r="71" spans="1:16">
      <c r="A71" s="17" t="s">
        <v>134</v>
      </c>
      <c r="B71" s="17" t="s">
        <v>57</v>
      </c>
      <c r="C71" s="27">
        <v>195654395</v>
      </c>
      <c r="D71" s="97"/>
      <c r="E71" s="16" t="s">
        <v>262</v>
      </c>
      <c r="F71" s="19" t="s">
        <v>262</v>
      </c>
      <c r="G71" s="91" t="s">
        <v>71</v>
      </c>
      <c r="H71" s="40" t="s">
        <v>272</v>
      </c>
      <c r="I71" s="40"/>
      <c r="J71" s="19" t="s">
        <v>262</v>
      </c>
      <c r="K71" s="71" t="str">
        <f t="shared" si="15"/>
        <v>chr3</v>
      </c>
      <c r="L71" s="5">
        <f t="shared" si="16"/>
        <v>195653895</v>
      </c>
      <c r="M71" s="5">
        <f t="shared" si="17"/>
        <v>195654895</v>
      </c>
      <c r="N71" t="str">
        <f t="shared" si="14"/>
        <v>3q29___ref_polym</v>
      </c>
      <c r="O71" t="s">
        <v>262</v>
      </c>
      <c r="P71" t="s">
        <v>263</v>
      </c>
    </row>
    <row r="72" spans="1:16">
      <c r="A72" s="17" t="s">
        <v>135</v>
      </c>
      <c r="B72" s="17" t="s">
        <v>61</v>
      </c>
      <c r="C72" s="27">
        <v>145520</v>
      </c>
      <c r="D72" s="97"/>
      <c r="E72" s="16" t="s">
        <v>262</v>
      </c>
      <c r="F72" s="19" t="s">
        <v>262</v>
      </c>
      <c r="G72" s="91" t="s">
        <v>71</v>
      </c>
      <c r="H72" s="40" t="s">
        <v>272</v>
      </c>
      <c r="I72" s="40"/>
      <c r="J72" s="19" t="s">
        <v>262</v>
      </c>
      <c r="K72" s="71" t="str">
        <f t="shared" si="15"/>
        <v>chr4</v>
      </c>
      <c r="L72" s="5">
        <f t="shared" si="16"/>
        <v>145020</v>
      </c>
      <c r="M72" s="5">
        <f t="shared" si="17"/>
        <v>146020</v>
      </c>
      <c r="N72" t="str">
        <f t="shared" si="14"/>
        <v>4p16.3___ref_polym</v>
      </c>
      <c r="O72" t="s">
        <v>262</v>
      </c>
      <c r="P72" t="s">
        <v>263</v>
      </c>
    </row>
    <row r="73" spans="1:16">
      <c r="A73" s="17" t="s">
        <v>136</v>
      </c>
      <c r="B73" s="17" t="s">
        <v>61</v>
      </c>
      <c r="C73" s="27">
        <v>63806595</v>
      </c>
      <c r="D73" s="97"/>
      <c r="E73" s="16" t="s">
        <v>262</v>
      </c>
      <c r="F73" s="19" t="s">
        <v>262</v>
      </c>
      <c r="G73" s="91" t="s">
        <v>261</v>
      </c>
      <c r="H73" s="40" t="s">
        <v>272</v>
      </c>
      <c r="I73" s="40"/>
      <c r="J73" s="19" t="s">
        <v>262</v>
      </c>
      <c r="K73" s="71" t="str">
        <f t="shared" si="15"/>
        <v>chr4</v>
      </c>
      <c r="L73" s="5">
        <f t="shared" si="16"/>
        <v>63806095</v>
      </c>
      <c r="M73" s="5">
        <f t="shared" si="17"/>
        <v>63807095</v>
      </c>
      <c r="N73" t="str">
        <f t="shared" si="14"/>
        <v>4q13.1___ref_polym</v>
      </c>
      <c r="O73" t="s">
        <v>262</v>
      </c>
      <c r="P73" t="s">
        <v>263</v>
      </c>
    </row>
    <row r="74" spans="1:16">
      <c r="A74" s="17" t="s">
        <v>137</v>
      </c>
      <c r="B74" s="17" t="s">
        <v>61</v>
      </c>
      <c r="C74" s="27">
        <v>72994940</v>
      </c>
      <c r="D74" s="98"/>
      <c r="E74" s="16" t="s">
        <v>262</v>
      </c>
      <c r="F74" s="19" t="s">
        <v>262</v>
      </c>
      <c r="G74" s="91" t="s">
        <v>71</v>
      </c>
      <c r="H74" s="40" t="s">
        <v>272</v>
      </c>
      <c r="I74" s="46"/>
      <c r="J74" s="19" t="s">
        <v>262</v>
      </c>
      <c r="K74" s="71" t="str">
        <f t="shared" si="15"/>
        <v>chr4</v>
      </c>
      <c r="L74" s="5">
        <f t="shared" si="16"/>
        <v>72994440</v>
      </c>
      <c r="M74" s="5">
        <f t="shared" si="17"/>
        <v>72995440</v>
      </c>
      <c r="N74" t="str">
        <f t="shared" si="14"/>
        <v>4q13.3___ref_polym</v>
      </c>
      <c r="O74" t="s">
        <v>262</v>
      </c>
      <c r="P74" t="s">
        <v>263</v>
      </c>
    </row>
    <row r="75" spans="1:16">
      <c r="A75" s="17" t="s">
        <v>138</v>
      </c>
      <c r="B75" s="17" t="s">
        <v>61</v>
      </c>
      <c r="C75" s="27">
        <v>120263688</v>
      </c>
      <c r="D75" s="98"/>
      <c r="E75" s="16" t="s">
        <v>262</v>
      </c>
      <c r="F75" s="19" t="s">
        <v>262</v>
      </c>
      <c r="G75" s="91" t="s">
        <v>261</v>
      </c>
      <c r="H75" s="40" t="s">
        <v>272</v>
      </c>
      <c r="I75" s="46"/>
      <c r="J75" s="19" t="s">
        <v>262</v>
      </c>
      <c r="K75" s="71" t="str">
        <f t="shared" si="15"/>
        <v>chr4</v>
      </c>
      <c r="L75" s="5">
        <f t="shared" si="16"/>
        <v>120263188</v>
      </c>
      <c r="M75" s="5">
        <f t="shared" si="17"/>
        <v>120264188</v>
      </c>
      <c r="N75" t="str">
        <f t="shared" si="14"/>
        <v>4q27___ref_polym</v>
      </c>
      <c r="O75" t="s">
        <v>262</v>
      </c>
      <c r="P75" t="s">
        <v>263</v>
      </c>
    </row>
    <row r="76" spans="1:16">
      <c r="A76" s="17" t="s">
        <v>41</v>
      </c>
      <c r="B76" s="17" t="s">
        <v>61</v>
      </c>
      <c r="C76" s="27">
        <v>157225913</v>
      </c>
      <c r="D76" s="98" t="s">
        <v>972</v>
      </c>
      <c r="E76" s="16" t="s">
        <v>262</v>
      </c>
      <c r="F76" s="19" t="s">
        <v>262</v>
      </c>
      <c r="G76" s="91" t="s">
        <v>71</v>
      </c>
      <c r="H76" s="42" t="s">
        <v>438</v>
      </c>
      <c r="I76" s="47" t="s">
        <v>71</v>
      </c>
      <c r="J76" s="19" t="s">
        <v>262</v>
      </c>
      <c r="K76" s="71" t="str">
        <f t="shared" si="15"/>
        <v>chr4</v>
      </c>
      <c r="L76" s="5">
        <f t="shared" si="16"/>
        <v>157225413</v>
      </c>
      <c r="M76" s="5">
        <f t="shared" si="17"/>
        <v>157226413</v>
      </c>
      <c r="N76" t="str">
        <f t="shared" si="14"/>
        <v>4q32.1___ref_polym</v>
      </c>
      <c r="O76" t="s">
        <v>262</v>
      </c>
      <c r="P76" t="s">
        <v>263</v>
      </c>
    </row>
    <row r="77" spans="1:16">
      <c r="A77" s="17" t="s">
        <v>139</v>
      </c>
      <c r="B77" s="17" t="s">
        <v>56</v>
      </c>
      <c r="C77" s="27">
        <v>30486759</v>
      </c>
      <c r="D77" s="98" t="s">
        <v>973</v>
      </c>
      <c r="E77" s="16" t="s">
        <v>262</v>
      </c>
      <c r="F77" s="19" t="s">
        <v>262</v>
      </c>
      <c r="G77" s="91" t="s">
        <v>261</v>
      </c>
      <c r="H77" s="40" t="s">
        <v>272</v>
      </c>
      <c r="I77" s="46"/>
      <c r="J77" s="19" t="s">
        <v>262</v>
      </c>
      <c r="K77" s="71" t="str">
        <f t="shared" si="15"/>
        <v>chr5</v>
      </c>
      <c r="L77" s="5">
        <f t="shared" si="16"/>
        <v>30486259</v>
      </c>
      <c r="M77" s="5">
        <f t="shared" si="17"/>
        <v>30487259</v>
      </c>
      <c r="N77" t="str">
        <f t="shared" si="14"/>
        <v>5p13.3___ref_polym</v>
      </c>
      <c r="O77" t="s">
        <v>262</v>
      </c>
      <c r="P77" t="s">
        <v>263</v>
      </c>
    </row>
    <row r="78" spans="1:16">
      <c r="A78" s="17" t="s">
        <v>140</v>
      </c>
      <c r="B78" s="17" t="s">
        <v>56</v>
      </c>
      <c r="C78" s="27">
        <v>35176486</v>
      </c>
      <c r="D78" s="98"/>
      <c r="E78" s="16" t="s">
        <v>262</v>
      </c>
      <c r="F78" s="19" t="s">
        <v>262</v>
      </c>
      <c r="G78" s="91" t="s">
        <v>71</v>
      </c>
      <c r="H78" s="40" t="s">
        <v>272</v>
      </c>
      <c r="I78" s="46"/>
      <c r="J78" s="19" t="s">
        <v>262</v>
      </c>
      <c r="K78" s="71" t="str">
        <f t="shared" si="15"/>
        <v>chr5</v>
      </c>
      <c r="L78" s="5">
        <f t="shared" si="16"/>
        <v>35175986</v>
      </c>
      <c r="M78" s="5">
        <f t="shared" si="17"/>
        <v>35176986</v>
      </c>
      <c r="N78" t="str">
        <f t="shared" si="14"/>
        <v>5p13.2___ref_polym</v>
      </c>
      <c r="O78" t="s">
        <v>262</v>
      </c>
      <c r="P78" t="s">
        <v>263</v>
      </c>
    </row>
    <row r="79" spans="1:16">
      <c r="A79" s="17" t="s">
        <v>141</v>
      </c>
      <c r="B79" s="17" t="s">
        <v>56</v>
      </c>
      <c r="C79" s="27">
        <v>44730588</v>
      </c>
      <c r="D79" s="98"/>
      <c r="E79" s="16" t="s">
        <v>262</v>
      </c>
      <c r="F79" s="19" t="s">
        <v>262</v>
      </c>
      <c r="G79" s="91" t="s">
        <v>261</v>
      </c>
      <c r="H79" s="40" t="s">
        <v>272</v>
      </c>
      <c r="I79" s="46"/>
      <c r="J79" s="19" t="s">
        <v>262</v>
      </c>
      <c r="K79" s="71" t="str">
        <f t="shared" si="15"/>
        <v>chr5</v>
      </c>
      <c r="L79" s="5">
        <f t="shared" si="16"/>
        <v>44730088</v>
      </c>
      <c r="M79" s="5">
        <f t="shared" si="17"/>
        <v>44731088</v>
      </c>
      <c r="N79" t="str">
        <f t="shared" si="14"/>
        <v>5p12___ref_polym</v>
      </c>
      <c r="O79" t="s">
        <v>262</v>
      </c>
      <c r="P79" t="s">
        <v>263</v>
      </c>
    </row>
    <row r="80" spans="1:16">
      <c r="A80" s="17" t="s">
        <v>142</v>
      </c>
      <c r="B80" s="17" t="s">
        <v>56</v>
      </c>
      <c r="C80" s="27">
        <v>54866907</v>
      </c>
      <c r="D80" s="98"/>
      <c r="E80" s="16" t="s">
        <v>262</v>
      </c>
      <c r="F80" s="19" t="s">
        <v>262</v>
      </c>
      <c r="G80" s="91" t="s">
        <v>261</v>
      </c>
      <c r="H80" s="40" t="s">
        <v>272</v>
      </c>
      <c r="I80" s="46"/>
      <c r="J80" s="19" t="s">
        <v>262</v>
      </c>
      <c r="K80" s="71" t="str">
        <f t="shared" si="15"/>
        <v>chr5</v>
      </c>
      <c r="L80" s="5">
        <f t="shared" si="16"/>
        <v>54866407</v>
      </c>
      <c r="M80" s="5">
        <f t="shared" si="17"/>
        <v>54867407</v>
      </c>
      <c r="N80" t="str">
        <f t="shared" si="14"/>
        <v>5q11.2___ref_polym</v>
      </c>
      <c r="O80" t="s">
        <v>262</v>
      </c>
      <c r="P80" t="s">
        <v>263</v>
      </c>
    </row>
    <row r="81" spans="1:16">
      <c r="A81" s="17" t="s">
        <v>143</v>
      </c>
      <c r="B81" s="17" t="s">
        <v>56</v>
      </c>
      <c r="C81" s="27">
        <v>74901657</v>
      </c>
      <c r="D81" s="98"/>
      <c r="E81" s="16" t="s">
        <v>262</v>
      </c>
      <c r="F81" s="19" t="s">
        <v>262</v>
      </c>
      <c r="G81" s="91" t="s">
        <v>71</v>
      </c>
      <c r="H81" s="40" t="s">
        <v>272</v>
      </c>
      <c r="I81" s="46"/>
      <c r="J81" s="19" t="s">
        <v>262</v>
      </c>
      <c r="K81" s="71" t="str">
        <f t="shared" si="15"/>
        <v>chr5</v>
      </c>
      <c r="L81" s="5">
        <f t="shared" si="16"/>
        <v>74901157</v>
      </c>
      <c r="M81" s="5">
        <f t="shared" si="17"/>
        <v>74902157</v>
      </c>
      <c r="N81" t="str">
        <f t="shared" si="14"/>
        <v>5q13.3___ref_polym</v>
      </c>
      <c r="O81" t="s">
        <v>262</v>
      </c>
      <c r="P81" t="s">
        <v>263</v>
      </c>
    </row>
    <row r="82" spans="1:16">
      <c r="A82" s="17" t="s">
        <v>144</v>
      </c>
      <c r="B82" s="17" t="s">
        <v>56</v>
      </c>
      <c r="C82" s="27">
        <v>116156834</v>
      </c>
      <c r="D82" s="98"/>
      <c r="E82" s="16" t="s">
        <v>262</v>
      </c>
      <c r="F82" s="19" t="s">
        <v>262</v>
      </c>
      <c r="G82" s="91" t="s">
        <v>260</v>
      </c>
      <c r="H82" s="40" t="s">
        <v>272</v>
      </c>
      <c r="I82" s="46"/>
      <c r="J82" s="19" t="s">
        <v>262</v>
      </c>
      <c r="K82" s="71" t="str">
        <f t="shared" si="15"/>
        <v>chr5</v>
      </c>
      <c r="L82" s="5">
        <f t="shared" si="16"/>
        <v>116156334</v>
      </c>
      <c r="M82" s="5">
        <f t="shared" si="17"/>
        <v>116157334</v>
      </c>
      <c r="N82" t="str">
        <f t="shared" si="14"/>
        <v>5q23.1___ref_polym</v>
      </c>
      <c r="O82" t="s">
        <v>262</v>
      </c>
      <c r="P82" t="s">
        <v>263</v>
      </c>
    </row>
    <row r="83" spans="1:16">
      <c r="A83" s="18" t="s">
        <v>144</v>
      </c>
      <c r="B83" s="18" t="s">
        <v>56</v>
      </c>
      <c r="C83" s="28">
        <v>119530533</v>
      </c>
      <c r="D83" s="101"/>
      <c r="E83" s="16" t="s">
        <v>262</v>
      </c>
      <c r="F83" s="19" t="s">
        <v>262</v>
      </c>
      <c r="G83" s="91" t="s">
        <v>71</v>
      </c>
      <c r="H83" s="40" t="s">
        <v>272</v>
      </c>
      <c r="I83" s="46"/>
      <c r="J83" s="19" t="s">
        <v>262</v>
      </c>
      <c r="K83" s="71" t="str">
        <f t="shared" si="15"/>
        <v>chr5</v>
      </c>
      <c r="L83" s="5">
        <f t="shared" si="16"/>
        <v>119530033</v>
      </c>
      <c r="M83" s="5">
        <f t="shared" si="17"/>
        <v>119531033</v>
      </c>
      <c r="N83" t="str">
        <f t="shared" si="14"/>
        <v>5q23.1___ref_polym</v>
      </c>
      <c r="O83" t="s">
        <v>262</v>
      </c>
      <c r="P83" t="s">
        <v>263</v>
      </c>
    </row>
    <row r="84" spans="1:16">
      <c r="A84" s="17" t="s">
        <v>145</v>
      </c>
      <c r="B84" s="17" t="s">
        <v>56</v>
      </c>
      <c r="C84" s="27">
        <v>156084716</v>
      </c>
      <c r="D84" s="98" t="s">
        <v>974</v>
      </c>
      <c r="E84" s="16" t="s">
        <v>262</v>
      </c>
      <c r="F84" s="19" t="s">
        <v>262</v>
      </c>
      <c r="G84" s="91" t="s">
        <v>260</v>
      </c>
      <c r="H84" s="40" t="s">
        <v>272</v>
      </c>
      <c r="I84" s="46"/>
      <c r="J84" s="19" t="s">
        <v>262</v>
      </c>
      <c r="K84" s="71" t="str">
        <f t="shared" si="15"/>
        <v>chr5</v>
      </c>
      <c r="L84" s="5">
        <f t="shared" si="16"/>
        <v>156084216</v>
      </c>
      <c r="M84" s="5">
        <f t="shared" si="17"/>
        <v>156085216</v>
      </c>
      <c r="N84" t="str">
        <f t="shared" si="14"/>
        <v>5q33.2___ref_polym</v>
      </c>
      <c r="O84" t="s">
        <v>262</v>
      </c>
      <c r="P84" t="s">
        <v>263</v>
      </c>
    </row>
    <row r="85" spans="1:16">
      <c r="A85" s="17" t="s">
        <v>146</v>
      </c>
      <c r="B85" s="17" t="s">
        <v>56</v>
      </c>
      <c r="C85" s="27">
        <v>169423878</v>
      </c>
      <c r="D85" s="98"/>
      <c r="E85" s="16" t="s">
        <v>262</v>
      </c>
      <c r="F85" s="19" t="s">
        <v>262</v>
      </c>
      <c r="G85" s="91" t="s">
        <v>261</v>
      </c>
      <c r="H85" s="40" t="s">
        <v>272</v>
      </c>
      <c r="I85" s="46"/>
      <c r="J85" s="19" t="s">
        <v>262</v>
      </c>
      <c r="K85" s="71" t="str">
        <f t="shared" si="15"/>
        <v>chr5</v>
      </c>
      <c r="L85" s="5">
        <f t="shared" si="16"/>
        <v>169423378</v>
      </c>
      <c r="M85" s="5">
        <f t="shared" si="17"/>
        <v>169424378</v>
      </c>
      <c r="N85" t="str">
        <f t="shared" si="14"/>
        <v>5q35.1___ref_polym</v>
      </c>
      <c r="O85" t="s">
        <v>262</v>
      </c>
      <c r="P85" t="s">
        <v>263</v>
      </c>
    </row>
    <row r="86" spans="1:16">
      <c r="A86" s="17" t="s">
        <v>147</v>
      </c>
      <c r="B86" s="17" t="s">
        <v>58</v>
      </c>
      <c r="C86" s="27">
        <v>33777736</v>
      </c>
      <c r="D86" s="98"/>
      <c r="E86" s="16" t="s">
        <v>262</v>
      </c>
      <c r="F86" s="19" t="s">
        <v>262</v>
      </c>
      <c r="G86" s="91" t="s">
        <v>260</v>
      </c>
      <c r="H86" s="40" t="s">
        <v>272</v>
      </c>
      <c r="I86" s="46"/>
      <c r="J86" s="19" t="s">
        <v>262</v>
      </c>
      <c r="K86" s="71" t="str">
        <f t="shared" si="15"/>
        <v>chr6</v>
      </c>
      <c r="L86" s="5">
        <f t="shared" si="16"/>
        <v>33777236</v>
      </c>
      <c r="M86" s="5">
        <f t="shared" si="17"/>
        <v>33778236</v>
      </c>
      <c r="N86" t="str">
        <f t="shared" si="14"/>
        <v>6p21.31___ref_polym</v>
      </c>
      <c r="O86" t="s">
        <v>262</v>
      </c>
      <c r="P86" t="s">
        <v>263</v>
      </c>
    </row>
    <row r="87" spans="1:16">
      <c r="A87" s="17" t="s">
        <v>148</v>
      </c>
      <c r="B87" s="17" t="s">
        <v>58</v>
      </c>
      <c r="C87" s="27">
        <v>52787477</v>
      </c>
      <c r="D87" s="98"/>
      <c r="E87" s="16" t="s">
        <v>262</v>
      </c>
      <c r="F87" s="19" t="s">
        <v>262</v>
      </c>
      <c r="G87" s="91" t="s">
        <v>261</v>
      </c>
      <c r="H87" s="40" t="s">
        <v>272</v>
      </c>
      <c r="I87" s="46"/>
      <c r="J87" s="19" t="s">
        <v>262</v>
      </c>
      <c r="K87" s="71" t="str">
        <f t="shared" si="15"/>
        <v>chr6</v>
      </c>
      <c r="L87" s="5">
        <f t="shared" si="16"/>
        <v>52786977</v>
      </c>
      <c r="M87" s="5">
        <f t="shared" si="17"/>
        <v>52787977</v>
      </c>
      <c r="N87" t="str">
        <f t="shared" si="14"/>
        <v>6p12.2___ref_polym</v>
      </c>
      <c r="O87" t="s">
        <v>262</v>
      </c>
      <c r="P87" t="s">
        <v>263</v>
      </c>
    </row>
    <row r="88" spans="1:16">
      <c r="A88" s="17" t="s">
        <v>149</v>
      </c>
      <c r="B88" s="17" t="s">
        <v>58</v>
      </c>
      <c r="C88" s="27">
        <v>89091306</v>
      </c>
      <c r="D88" s="97"/>
      <c r="E88" s="16" t="s">
        <v>262</v>
      </c>
      <c r="F88" s="19" t="s">
        <v>262</v>
      </c>
      <c r="G88" s="91" t="s">
        <v>261</v>
      </c>
      <c r="H88" s="40" t="s">
        <v>272</v>
      </c>
      <c r="I88" s="46"/>
      <c r="J88" s="19" t="s">
        <v>262</v>
      </c>
      <c r="K88" s="71" t="str">
        <f t="shared" si="15"/>
        <v>chr6</v>
      </c>
      <c r="L88" s="5">
        <f t="shared" si="16"/>
        <v>89090806</v>
      </c>
      <c r="M88" s="5">
        <f t="shared" si="17"/>
        <v>89091806</v>
      </c>
      <c r="N88" t="str">
        <f t="shared" si="14"/>
        <v>6q15___ref_polym</v>
      </c>
      <c r="O88" t="s">
        <v>262</v>
      </c>
      <c r="P88" t="s">
        <v>263</v>
      </c>
    </row>
    <row r="89" spans="1:16">
      <c r="A89" s="17" t="s">
        <v>150</v>
      </c>
      <c r="B89" s="17" t="s">
        <v>58</v>
      </c>
      <c r="C89" s="27">
        <v>93883083</v>
      </c>
      <c r="D89" s="97"/>
      <c r="E89" s="16" t="s">
        <v>262</v>
      </c>
      <c r="F89" s="19" t="s">
        <v>262</v>
      </c>
      <c r="G89" s="91" t="s">
        <v>260</v>
      </c>
      <c r="H89" s="40" t="s">
        <v>272</v>
      </c>
      <c r="I89" s="46"/>
      <c r="J89" s="19" t="s">
        <v>262</v>
      </c>
      <c r="K89" s="71" t="str">
        <f t="shared" si="15"/>
        <v>chr6</v>
      </c>
      <c r="L89" s="5">
        <f t="shared" si="16"/>
        <v>93882583</v>
      </c>
      <c r="M89" s="5">
        <f t="shared" si="17"/>
        <v>93883583</v>
      </c>
      <c r="N89" t="str">
        <f t="shared" si="14"/>
        <v>6q16.1___ref_polym</v>
      </c>
      <c r="O89" t="s">
        <v>262</v>
      </c>
      <c r="P89" t="s">
        <v>263</v>
      </c>
    </row>
    <row r="90" spans="1:16">
      <c r="A90" s="17" t="s">
        <v>151</v>
      </c>
      <c r="B90" s="17" t="s">
        <v>58</v>
      </c>
      <c r="C90" s="27">
        <v>111576299</v>
      </c>
      <c r="D90" s="97"/>
      <c r="E90" s="16" t="s">
        <v>262</v>
      </c>
      <c r="F90" s="19" t="s">
        <v>262</v>
      </c>
      <c r="G90" s="91" t="s">
        <v>71</v>
      </c>
      <c r="H90" s="42" t="s">
        <v>440</v>
      </c>
      <c r="I90" s="42" t="s">
        <v>1075</v>
      </c>
      <c r="J90" s="19" t="s">
        <v>262</v>
      </c>
      <c r="K90" s="71" t="str">
        <f t="shared" si="15"/>
        <v>chr6</v>
      </c>
      <c r="L90" s="5">
        <f t="shared" si="16"/>
        <v>111575799</v>
      </c>
      <c r="M90" s="5">
        <f t="shared" si="17"/>
        <v>111576799</v>
      </c>
      <c r="N90" t="str">
        <f t="shared" si="14"/>
        <v>6q21___ref_polym</v>
      </c>
      <c r="O90" t="s">
        <v>262</v>
      </c>
      <c r="P90" t="s">
        <v>263</v>
      </c>
    </row>
    <row r="91" spans="1:16">
      <c r="A91" s="17" t="s">
        <v>152</v>
      </c>
      <c r="B91" s="17" t="s">
        <v>58</v>
      </c>
      <c r="C91" s="27">
        <v>134980247</v>
      </c>
      <c r="D91" s="97"/>
      <c r="E91" s="16" t="s">
        <v>262</v>
      </c>
      <c r="F91" s="19" t="s">
        <v>262</v>
      </c>
      <c r="G91" s="91" t="s">
        <v>71</v>
      </c>
      <c r="H91" s="40" t="s">
        <v>272</v>
      </c>
      <c r="I91" s="46"/>
      <c r="J91" s="19" t="s">
        <v>262</v>
      </c>
      <c r="K91" s="71" t="str">
        <f t="shared" si="15"/>
        <v>chr6</v>
      </c>
      <c r="L91" s="5">
        <f t="shared" si="16"/>
        <v>134979747</v>
      </c>
      <c r="M91" s="5">
        <f t="shared" si="17"/>
        <v>134980747</v>
      </c>
      <c r="N91" t="str">
        <f t="shared" si="14"/>
        <v>6q23.3___ref_polym</v>
      </c>
      <c r="O91" t="s">
        <v>262</v>
      </c>
      <c r="P91" t="s">
        <v>263</v>
      </c>
    </row>
    <row r="92" spans="1:16">
      <c r="A92" s="17" t="s">
        <v>153</v>
      </c>
      <c r="B92" s="17" t="s">
        <v>60</v>
      </c>
      <c r="C92" s="27">
        <v>23079474</v>
      </c>
      <c r="D92" s="97"/>
      <c r="E92" s="16" t="s">
        <v>262</v>
      </c>
      <c r="F92" s="19" t="s">
        <v>262</v>
      </c>
      <c r="G92" s="91" t="s">
        <v>71</v>
      </c>
      <c r="H92" s="40" t="s">
        <v>272</v>
      </c>
      <c r="I92" s="46"/>
      <c r="J92" s="19" t="s">
        <v>262</v>
      </c>
      <c r="K92" s="71" t="str">
        <f t="shared" si="15"/>
        <v>chr7</v>
      </c>
      <c r="L92" s="5">
        <f t="shared" si="16"/>
        <v>23078974</v>
      </c>
      <c r="M92" s="5">
        <f t="shared" si="17"/>
        <v>23079974</v>
      </c>
      <c r="N92" t="str">
        <f t="shared" si="14"/>
        <v>7p15.3___ref_polym</v>
      </c>
      <c r="O92" t="s">
        <v>262</v>
      </c>
      <c r="P92" t="s">
        <v>263</v>
      </c>
    </row>
    <row r="93" spans="1:16">
      <c r="A93" s="17" t="s">
        <v>154</v>
      </c>
      <c r="B93" s="17" t="s">
        <v>60</v>
      </c>
      <c r="C93" s="27">
        <v>123420690</v>
      </c>
      <c r="D93" s="97"/>
      <c r="E93" s="16" t="s">
        <v>262</v>
      </c>
      <c r="F93" s="19" t="s">
        <v>262</v>
      </c>
      <c r="G93" s="91" t="s">
        <v>261</v>
      </c>
      <c r="H93" s="43" t="s">
        <v>441</v>
      </c>
      <c r="I93" s="47" t="s">
        <v>71</v>
      </c>
      <c r="J93" s="19" t="s">
        <v>262</v>
      </c>
      <c r="K93" s="71" t="str">
        <f t="shared" si="15"/>
        <v>chr7</v>
      </c>
      <c r="L93" s="5">
        <f t="shared" si="16"/>
        <v>123420190</v>
      </c>
      <c r="M93" s="5">
        <f t="shared" si="17"/>
        <v>123421190</v>
      </c>
      <c r="N93" t="str">
        <f t="shared" si="14"/>
        <v>7q31.32___ref_polym</v>
      </c>
      <c r="O93" t="s">
        <v>262</v>
      </c>
      <c r="P93" t="s">
        <v>263</v>
      </c>
    </row>
    <row r="94" spans="1:16">
      <c r="A94" s="17" t="s">
        <v>155</v>
      </c>
      <c r="B94" s="17" t="s">
        <v>60</v>
      </c>
      <c r="C94" s="27">
        <v>124861223</v>
      </c>
      <c r="D94" s="97"/>
      <c r="E94" s="16" t="s">
        <v>262</v>
      </c>
      <c r="F94" s="19" t="s">
        <v>262</v>
      </c>
      <c r="G94" s="91" t="s">
        <v>261</v>
      </c>
      <c r="H94" s="40" t="s">
        <v>272</v>
      </c>
      <c r="I94" s="46"/>
      <c r="J94" s="19" t="s">
        <v>262</v>
      </c>
      <c r="K94" s="71" t="str">
        <f t="shared" si="15"/>
        <v>chr7</v>
      </c>
      <c r="L94" s="5">
        <f t="shared" si="16"/>
        <v>124860723</v>
      </c>
      <c r="M94" s="5">
        <f t="shared" si="17"/>
        <v>124861723</v>
      </c>
      <c r="N94" t="str">
        <f t="shared" si="14"/>
        <v>7q31.33___ref_polym</v>
      </c>
      <c r="O94" t="s">
        <v>262</v>
      </c>
      <c r="P94" t="s">
        <v>263</v>
      </c>
    </row>
    <row r="95" spans="1:16">
      <c r="A95" s="17" t="s">
        <v>155</v>
      </c>
      <c r="B95" s="17" t="s">
        <v>60</v>
      </c>
      <c r="C95" s="27">
        <v>125808213</v>
      </c>
      <c r="D95" s="97"/>
      <c r="E95" s="16" t="s">
        <v>262</v>
      </c>
      <c r="F95" s="19" t="s">
        <v>262</v>
      </c>
      <c r="G95" s="91" t="s">
        <v>71</v>
      </c>
      <c r="H95" s="43" t="s">
        <v>441</v>
      </c>
      <c r="I95" s="47" t="s">
        <v>71</v>
      </c>
      <c r="J95" s="19" t="s">
        <v>262</v>
      </c>
      <c r="K95" s="71" t="str">
        <f t="shared" si="15"/>
        <v>chr7</v>
      </c>
      <c r="L95" s="5">
        <f t="shared" si="16"/>
        <v>125807713</v>
      </c>
      <c r="M95" s="5">
        <f t="shared" si="17"/>
        <v>125808713</v>
      </c>
      <c r="N95" t="str">
        <f t="shared" si="14"/>
        <v>7q31.33___ref_polym</v>
      </c>
      <c r="O95" t="s">
        <v>262</v>
      </c>
      <c r="P95" t="s">
        <v>263</v>
      </c>
    </row>
    <row r="96" spans="1:16">
      <c r="A96" s="17" t="s">
        <v>156</v>
      </c>
      <c r="B96" s="17" t="s">
        <v>54</v>
      </c>
      <c r="C96" s="27">
        <v>48087655</v>
      </c>
      <c r="D96" s="97"/>
      <c r="E96" s="16" t="s">
        <v>262</v>
      </c>
      <c r="F96" s="19" t="s">
        <v>262</v>
      </c>
      <c r="G96" s="91" t="s">
        <v>260</v>
      </c>
      <c r="H96" s="40" t="s">
        <v>272</v>
      </c>
      <c r="I96" s="46"/>
      <c r="J96" s="19" t="s">
        <v>262</v>
      </c>
      <c r="K96" s="71" t="str">
        <f t="shared" si="15"/>
        <v>chr8</v>
      </c>
      <c r="L96" s="5">
        <f t="shared" si="16"/>
        <v>48087155</v>
      </c>
      <c r="M96" s="5">
        <f t="shared" si="17"/>
        <v>48088155</v>
      </c>
      <c r="N96" t="str">
        <f t="shared" si="14"/>
        <v>8q11.21___ref_polym</v>
      </c>
      <c r="O96" t="s">
        <v>262</v>
      </c>
      <c r="P96" t="s">
        <v>263</v>
      </c>
    </row>
    <row r="97" spans="1:16">
      <c r="A97" s="17" t="s">
        <v>157</v>
      </c>
      <c r="B97" s="17" t="s">
        <v>54</v>
      </c>
      <c r="C97" s="27">
        <v>54944240</v>
      </c>
      <c r="D97" s="97"/>
      <c r="E97" s="16" t="s">
        <v>262</v>
      </c>
      <c r="F97" s="19" t="s">
        <v>262</v>
      </c>
      <c r="G97" s="91" t="s">
        <v>71</v>
      </c>
      <c r="H97" s="40" t="s">
        <v>272</v>
      </c>
      <c r="I97" s="46"/>
      <c r="J97" s="19" t="s">
        <v>262</v>
      </c>
      <c r="K97" s="71" t="str">
        <f t="shared" si="15"/>
        <v>chr8</v>
      </c>
      <c r="L97" s="5">
        <f t="shared" si="16"/>
        <v>54943740</v>
      </c>
      <c r="M97" s="5">
        <f t="shared" si="17"/>
        <v>54944740</v>
      </c>
      <c r="N97" t="str">
        <f t="shared" si="14"/>
        <v>8q12.1___ref_polym</v>
      </c>
      <c r="O97" t="s">
        <v>262</v>
      </c>
      <c r="P97" t="s">
        <v>263</v>
      </c>
    </row>
    <row r="98" spans="1:16">
      <c r="A98" s="17" t="s">
        <v>157</v>
      </c>
      <c r="B98" s="17" t="s">
        <v>54</v>
      </c>
      <c r="C98" s="27">
        <v>58112161</v>
      </c>
      <c r="D98" s="97"/>
      <c r="E98" s="16" t="s">
        <v>262</v>
      </c>
      <c r="F98" s="19" t="s">
        <v>262</v>
      </c>
      <c r="G98" s="91" t="s">
        <v>71</v>
      </c>
      <c r="H98" s="40" t="s">
        <v>272</v>
      </c>
      <c r="I98" s="46"/>
      <c r="J98" s="19" t="s">
        <v>262</v>
      </c>
      <c r="K98" s="71" t="str">
        <f t="shared" si="15"/>
        <v>chr8</v>
      </c>
      <c r="L98" s="5">
        <f t="shared" si="16"/>
        <v>58111661</v>
      </c>
      <c r="M98" s="5">
        <f t="shared" si="17"/>
        <v>58112661</v>
      </c>
      <c r="N98" t="str">
        <f t="shared" si="14"/>
        <v>8q12.1___ref_polym</v>
      </c>
      <c r="O98" t="s">
        <v>262</v>
      </c>
      <c r="P98" t="s">
        <v>263</v>
      </c>
    </row>
    <row r="99" spans="1:16">
      <c r="A99" s="17" t="s">
        <v>158</v>
      </c>
      <c r="B99" s="17" t="s">
        <v>159</v>
      </c>
      <c r="C99" s="27">
        <v>17445358</v>
      </c>
      <c r="D99" s="97"/>
      <c r="E99" s="16" t="s">
        <v>262</v>
      </c>
      <c r="F99" s="19" t="s">
        <v>262</v>
      </c>
      <c r="G99" s="91" t="s">
        <v>71</v>
      </c>
      <c r="H99" s="40" t="s">
        <v>272</v>
      </c>
      <c r="I99" s="46"/>
      <c r="J99" s="19" t="s">
        <v>262</v>
      </c>
      <c r="K99" s="71" t="str">
        <f t="shared" si="15"/>
        <v>chr9</v>
      </c>
      <c r="L99" s="5">
        <f t="shared" si="16"/>
        <v>17444858</v>
      </c>
      <c r="M99" s="5">
        <f t="shared" si="17"/>
        <v>17445858</v>
      </c>
      <c r="N99" t="str">
        <f t="shared" si="14"/>
        <v>9p22.2___ref_polym</v>
      </c>
      <c r="O99" t="s">
        <v>262</v>
      </c>
      <c r="P99" t="s">
        <v>263</v>
      </c>
    </row>
    <row r="100" spans="1:16">
      <c r="A100" s="17" t="s">
        <v>160</v>
      </c>
      <c r="B100" s="17" t="s">
        <v>159</v>
      </c>
      <c r="C100" s="27">
        <v>31632876</v>
      </c>
      <c r="D100" s="97"/>
      <c r="E100" s="16" t="s">
        <v>262</v>
      </c>
      <c r="F100" s="19" t="s">
        <v>262</v>
      </c>
      <c r="G100" s="91" t="s">
        <v>71</v>
      </c>
      <c r="H100" s="36" t="s">
        <v>443</v>
      </c>
      <c r="I100" s="47" t="s">
        <v>71</v>
      </c>
      <c r="J100" s="19" t="s">
        <v>262</v>
      </c>
      <c r="K100" s="71" t="str">
        <f t="shared" si="15"/>
        <v>chr9</v>
      </c>
      <c r="L100" s="5">
        <f t="shared" si="16"/>
        <v>31632376</v>
      </c>
      <c r="M100" s="5">
        <f t="shared" si="17"/>
        <v>31633376</v>
      </c>
      <c r="N100" t="str">
        <f t="shared" si="14"/>
        <v>9p21.1___ref_polym</v>
      </c>
      <c r="O100" t="s">
        <v>262</v>
      </c>
      <c r="P100" t="s">
        <v>263</v>
      </c>
    </row>
    <row r="101" spans="1:16">
      <c r="A101" s="17" t="s">
        <v>161</v>
      </c>
      <c r="B101" s="17" t="s">
        <v>159</v>
      </c>
      <c r="C101" s="27">
        <v>68277342</v>
      </c>
      <c r="D101" s="97"/>
      <c r="E101" s="16" t="s">
        <v>262</v>
      </c>
      <c r="F101" s="19" t="s">
        <v>262</v>
      </c>
      <c r="G101" s="91" t="s">
        <v>261</v>
      </c>
      <c r="H101" s="40" t="s">
        <v>272</v>
      </c>
      <c r="I101" s="46"/>
      <c r="J101" s="19" t="s">
        <v>262</v>
      </c>
      <c r="K101" s="71" t="str">
        <f t="shared" si="15"/>
        <v>chr9</v>
      </c>
      <c r="L101" s="5">
        <f t="shared" si="16"/>
        <v>68276842</v>
      </c>
      <c r="M101" s="5">
        <f t="shared" si="17"/>
        <v>68277842</v>
      </c>
      <c r="N101" t="str">
        <f t="shared" si="14"/>
        <v>9q21.11___ref_polym</v>
      </c>
      <c r="O101" t="s">
        <v>262</v>
      </c>
      <c r="P101" t="s">
        <v>263</v>
      </c>
    </row>
    <row r="102" spans="1:16">
      <c r="A102" s="17" t="s">
        <v>162</v>
      </c>
      <c r="B102" s="17" t="s">
        <v>159</v>
      </c>
      <c r="C102" s="27">
        <v>72378052</v>
      </c>
      <c r="D102" s="97"/>
      <c r="E102" s="16" t="s">
        <v>262</v>
      </c>
      <c r="F102" s="19" t="s">
        <v>262</v>
      </c>
      <c r="G102" s="91" t="s">
        <v>261</v>
      </c>
      <c r="H102" s="40" t="s">
        <v>272</v>
      </c>
      <c r="I102" s="46"/>
      <c r="J102" s="19" t="s">
        <v>262</v>
      </c>
      <c r="K102" s="71" t="str">
        <f t="shared" si="15"/>
        <v>chr9</v>
      </c>
      <c r="L102" s="5">
        <f t="shared" si="16"/>
        <v>72377552</v>
      </c>
      <c r="M102" s="5">
        <f t="shared" si="17"/>
        <v>72378552</v>
      </c>
      <c r="N102" t="str">
        <f t="shared" si="14"/>
        <v>9q21.13___ref_polym</v>
      </c>
      <c r="O102" t="s">
        <v>262</v>
      </c>
      <c r="P102" t="s">
        <v>263</v>
      </c>
    </row>
    <row r="103" spans="1:16">
      <c r="A103" s="17" t="s">
        <v>163</v>
      </c>
      <c r="B103" s="17" t="s">
        <v>159</v>
      </c>
      <c r="C103" s="27">
        <v>111356892</v>
      </c>
      <c r="D103" s="97"/>
      <c r="E103" s="16" t="s">
        <v>262</v>
      </c>
      <c r="F103" s="19" t="s">
        <v>262</v>
      </c>
      <c r="G103" s="91" t="s">
        <v>71</v>
      </c>
      <c r="H103" s="40" t="s">
        <v>272</v>
      </c>
      <c r="I103" s="46"/>
      <c r="J103" s="19" t="s">
        <v>262</v>
      </c>
      <c r="K103" s="71" t="str">
        <f t="shared" si="15"/>
        <v>chr9</v>
      </c>
      <c r="L103" s="5">
        <f t="shared" si="16"/>
        <v>111356392</v>
      </c>
      <c r="M103" s="5">
        <f t="shared" si="17"/>
        <v>111357392</v>
      </c>
      <c r="N103" t="str">
        <f t="shared" si="14"/>
        <v>9q31.3___ref_polym</v>
      </c>
      <c r="O103" t="s">
        <v>262</v>
      </c>
      <c r="P103" t="s">
        <v>263</v>
      </c>
    </row>
    <row r="104" spans="1:16">
      <c r="A104" s="17" t="s">
        <v>164</v>
      </c>
      <c r="B104" s="17" t="s">
        <v>159</v>
      </c>
      <c r="C104" s="27">
        <v>124191383</v>
      </c>
      <c r="D104" s="97"/>
      <c r="E104" s="16" t="s">
        <v>262</v>
      </c>
      <c r="F104" s="19" t="s">
        <v>262</v>
      </c>
      <c r="G104" s="91" t="s">
        <v>261</v>
      </c>
      <c r="H104" s="40" t="s">
        <v>272</v>
      </c>
      <c r="I104" s="46"/>
      <c r="J104" s="19" t="s">
        <v>262</v>
      </c>
      <c r="K104" s="71" t="str">
        <f t="shared" si="15"/>
        <v>chr9</v>
      </c>
      <c r="L104" s="5">
        <f t="shared" si="16"/>
        <v>124190883</v>
      </c>
      <c r="M104" s="5">
        <f t="shared" si="17"/>
        <v>124191883</v>
      </c>
      <c r="N104" t="str">
        <f t="shared" si="14"/>
        <v>9q33.3___ref_polym</v>
      </c>
      <c r="O104" t="s">
        <v>262</v>
      </c>
      <c r="P104" t="s">
        <v>263</v>
      </c>
    </row>
    <row r="105" spans="1:16">
      <c r="A105" s="17" t="s">
        <v>165</v>
      </c>
      <c r="B105" s="17" t="s">
        <v>159</v>
      </c>
      <c r="C105" s="27">
        <v>134232105</v>
      </c>
      <c r="D105" s="97"/>
      <c r="E105" s="16" t="s">
        <v>262</v>
      </c>
      <c r="F105" s="19" t="s">
        <v>262</v>
      </c>
      <c r="G105" s="91" t="s">
        <v>260</v>
      </c>
      <c r="H105" s="40" t="s">
        <v>272</v>
      </c>
      <c r="I105" s="46"/>
      <c r="J105" s="19" t="s">
        <v>262</v>
      </c>
      <c r="K105" s="71" t="str">
        <f t="shared" si="15"/>
        <v>chr9</v>
      </c>
      <c r="L105" s="5">
        <f t="shared" si="16"/>
        <v>134231605</v>
      </c>
      <c r="M105" s="5">
        <f t="shared" si="17"/>
        <v>134232605</v>
      </c>
      <c r="N105" t="str">
        <f t="shared" si="14"/>
        <v>9q34.2___ref_polym</v>
      </c>
      <c r="O105" t="s">
        <v>262</v>
      </c>
      <c r="P105" t="s">
        <v>263</v>
      </c>
    </row>
    <row r="106" spans="1:16">
      <c r="A106" s="17" t="s">
        <v>166</v>
      </c>
      <c r="B106" s="17" t="s">
        <v>111</v>
      </c>
      <c r="C106" s="27">
        <v>70285428</v>
      </c>
      <c r="D106" s="97"/>
      <c r="E106" s="16" t="s">
        <v>262</v>
      </c>
      <c r="F106" s="19" t="s">
        <v>262</v>
      </c>
      <c r="G106" s="91" t="s">
        <v>71</v>
      </c>
      <c r="H106" s="40" t="s">
        <v>272</v>
      </c>
      <c r="I106" s="46"/>
      <c r="J106" s="19" t="s">
        <v>262</v>
      </c>
      <c r="K106" s="71" t="str">
        <f t="shared" si="15"/>
        <v>chr10</v>
      </c>
      <c r="L106" s="5">
        <f t="shared" si="16"/>
        <v>70284928</v>
      </c>
      <c r="M106" s="5">
        <f t="shared" si="17"/>
        <v>70285928</v>
      </c>
      <c r="N106" t="str">
        <f t="shared" si="14"/>
        <v>10q22.1___ref_polym</v>
      </c>
      <c r="O106" t="s">
        <v>262</v>
      </c>
      <c r="P106" t="s">
        <v>263</v>
      </c>
    </row>
    <row r="107" spans="1:16">
      <c r="A107" s="17" t="s">
        <v>167</v>
      </c>
      <c r="B107" s="17" t="s">
        <v>93</v>
      </c>
      <c r="C107" s="27">
        <v>10412855</v>
      </c>
      <c r="D107" s="97"/>
      <c r="E107" s="16" t="s">
        <v>262</v>
      </c>
      <c r="F107" s="19" t="s">
        <v>262</v>
      </c>
      <c r="G107" s="91" t="s">
        <v>261</v>
      </c>
      <c r="H107" s="40" t="s">
        <v>272</v>
      </c>
      <c r="I107" s="46"/>
      <c r="J107" s="19" t="s">
        <v>262</v>
      </c>
      <c r="K107" s="71" t="str">
        <f t="shared" si="15"/>
        <v>chr11</v>
      </c>
      <c r="L107" s="5">
        <f t="shared" si="16"/>
        <v>10412355</v>
      </c>
      <c r="M107" s="5">
        <f t="shared" si="17"/>
        <v>10413355</v>
      </c>
      <c r="N107" t="str">
        <f t="shared" si="14"/>
        <v>11p15.4___ref_polym</v>
      </c>
      <c r="O107" t="s">
        <v>262</v>
      </c>
      <c r="P107" t="s">
        <v>263</v>
      </c>
    </row>
    <row r="108" spans="1:16">
      <c r="A108" s="17" t="s">
        <v>168</v>
      </c>
      <c r="B108" s="17" t="s">
        <v>93</v>
      </c>
      <c r="C108" s="27">
        <v>24467639</v>
      </c>
      <c r="D108" s="97"/>
      <c r="E108" s="16" t="s">
        <v>262</v>
      </c>
      <c r="F108" s="19" t="s">
        <v>262</v>
      </c>
      <c r="G108" s="91" t="s">
        <v>261</v>
      </c>
      <c r="H108" s="40" t="s">
        <v>272</v>
      </c>
      <c r="I108" s="46"/>
      <c r="J108" s="19" t="s">
        <v>262</v>
      </c>
      <c r="K108" s="71" t="str">
        <f t="shared" si="15"/>
        <v>chr11</v>
      </c>
      <c r="L108" s="5">
        <f t="shared" si="16"/>
        <v>24467139</v>
      </c>
      <c r="M108" s="5">
        <f t="shared" si="17"/>
        <v>24468139</v>
      </c>
      <c r="N108" t="str">
        <f t="shared" si="14"/>
        <v>11p14.3___ref_polym</v>
      </c>
      <c r="O108" t="s">
        <v>262</v>
      </c>
      <c r="P108" t="s">
        <v>263</v>
      </c>
    </row>
    <row r="109" spans="1:16">
      <c r="A109" s="17" t="s">
        <v>169</v>
      </c>
      <c r="B109" s="17" t="s">
        <v>93</v>
      </c>
      <c r="C109" s="27">
        <v>63297785</v>
      </c>
      <c r="D109" s="97"/>
      <c r="E109" s="16" t="s">
        <v>262</v>
      </c>
      <c r="F109" s="19" t="s">
        <v>262</v>
      </c>
      <c r="G109" s="91" t="s">
        <v>261</v>
      </c>
      <c r="H109" s="40" t="s">
        <v>272</v>
      </c>
      <c r="I109" s="46"/>
      <c r="J109" s="19" t="s">
        <v>262</v>
      </c>
      <c r="K109" s="71" t="str">
        <f t="shared" si="15"/>
        <v>chr11</v>
      </c>
      <c r="L109" s="5">
        <f t="shared" si="16"/>
        <v>63297285</v>
      </c>
      <c r="M109" s="5">
        <f t="shared" si="17"/>
        <v>63298285</v>
      </c>
      <c r="N109" t="str">
        <f t="shared" si="14"/>
        <v>11q12.3___ref_polym</v>
      </c>
      <c r="O109" t="s">
        <v>262</v>
      </c>
      <c r="P109" t="s">
        <v>263</v>
      </c>
    </row>
    <row r="110" spans="1:16">
      <c r="A110" s="17" t="s">
        <v>170</v>
      </c>
      <c r="B110" s="17" t="s">
        <v>93</v>
      </c>
      <c r="C110" s="27">
        <v>67635434</v>
      </c>
      <c r="D110" s="97"/>
      <c r="E110" s="16" t="s">
        <v>262</v>
      </c>
      <c r="F110" s="19" t="s">
        <v>262</v>
      </c>
      <c r="G110" s="91" t="s">
        <v>261</v>
      </c>
      <c r="H110" s="40" t="s">
        <v>272</v>
      </c>
      <c r="I110" s="46"/>
      <c r="J110" s="19" t="s">
        <v>262</v>
      </c>
      <c r="K110" s="71" t="str">
        <f t="shared" si="15"/>
        <v>chr11</v>
      </c>
      <c r="L110" s="5">
        <f t="shared" si="16"/>
        <v>67634934</v>
      </c>
      <c r="M110" s="5">
        <f t="shared" si="17"/>
        <v>67635934</v>
      </c>
      <c r="N110" t="str">
        <f t="shared" si="14"/>
        <v>11q13.2___ref_polym</v>
      </c>
      <c r="O110" t="s">
        <v>262</v>
      </c>
      <c r="P110" t="s">
        <v>263</v>
      </c>
    </row>
    <row r="111" spans="1:16">
      <c r="A111" s="17" t="s">
        <v>171</v>
      </c>
      <c r="B111" s="17" t="s">
        <v>93</v>
      </c>
      <c r="C111" s="27">
        <v>71478250</v>
      </c>
      <c r="D111" s="97"/>
      <c r="E111" s="16" t="s">
        <v>262</v>
      </c>
      <c r="F111" s="19" t="s">
        <v>262</v>
      </c>
      <c r="G111" s="91" t="s">
        <v>261</v>
      </c>
      <c r="H111" s="40" t="s">
        <v>563</v>
      </c>
      <c r="I111" s="47" t="s">
        <v>71</v>
      </c>
      <c r="J111" s="19" t="s">
        <v>262</v>
      </c>
      <c r="K111" s="71" t="str">
        <f t="shared" si="15"/>
        <v>chr11</v>
      </c>
      <c r="L111" s="5">
        <f t="shared" si="16"/>
        <v>71477750</v>
      </c>
      <c r="M111" s="5">
        <f t="shared" si="17"/>
        <v>71478750</v>
      </c>
      <c r="N111" t="str">
        <f t="shared" si="14"/>
        <v>11q13.4___ref_polym</v>
      </c>
      <c r="O111" t="s">
        <v>262</v>
      </c>
      <c r="P111" t="s">
        <v>263</v>
      </c>
    </row>
    <row r="112" spans="1:16">
      <c r="A112" s="17" t="s">
        <v>171</v>
      </c>
      <c r="B112" s="17" t="s">
        <v>93</v>
      </c>
      <c r="C112" s="27">
        <v>71875417</v>
      </c>
      <c r="D112" s="97"/>
      <c r="E112" s="16" t="s">
        <v>262</v>
      </c>
      <c r="F112" s="19" t="s">
        <v>262</v>
      </c>
      <c r="G112" s="91" t="s">
        <v>71</v>
      </c>
      <c r="H112" s="40" t="s">
        <v>272</v>
      </c>
      <c r="I112" s="34" t="s">
        <v>71</v>
      </c>
      <c r="J112" s="19" t="s">
        <v>262</v>
      </c>
      <c r="K112" s="71" t="str">
        <f t="shared" si="15"/>
        <v>chr11</v>
      </c>
      <c r="L112" s="5">
        <f t="shared" si="16"/>
        <v>71874917</v>
      </c>
      <c r="M112" s="5">
        <f t="shared" si="17"/>
        <v>71875917</v>
      </c>
      <c r="N112" t="str">
        <f t="shared" si="14"/>
        <v>11q13.4___ref_polym</v>
      </c>
      <c r="O112" t="s">
        <v>262</v>
      </c>
      <c r="P112" t="s">
        <v>263</v>
      </c>
    </row>
    <row r="113" spans="1:16">
      <c r="A113" s="17" t="s">
        <v>172</v>
      </c>
      <c r="B113" s="17" t="s">
        <v>55</v>
      </c>
      <c r="C113" s="27">
        <v>6995023</v>
      </c>
      <c r="D113" s="97"/>
      <c r="E113" s="16" t="s">
        <v>262</v>
      </c>
      <c r="F113" s="19" t="s">
        <v>262</v>
      </c>
      <c r="G113" s="91" t="s">
        <v>260</v>
      </c>
      <c r="H113" s="40" t="s">
        <v>272</v>
      </c>
      <c r="I113" s="46"/>
      <c r="J113" s="19" t="s">
        <v>262</v>
      </c>
      <c r="K113" s="71" t="str">
        <f t="shared" si="15"/>
        <v>chr12</v>
      </c>
      <c r="L113" s="5">
        <f t="shared" si="16"/>
        <v>6994523</v>
      </c>
      <c r="M113" s="5">
        <f t="shared" si="17"/>
        <v>6995523</v>
      </c>
      <c r="N113" t="str">
        <f t="shared" si="14"/>
        <v>12p13.31___ref_polym</v>
      </c>
      <c r="O113" t="s">
        <v>262</v>
      </c>
      <c r="P113" t="s">
        <v>263</v>
      </c>
    </row>
    <row r="114" spans="1:16">
      <c r="A114" s="17" t="s">
        <v>172</v>
      </c>
      <c r="B114" s="17" t="s">
        <v>55</v>
      </c>
      <c r="C114" s="27">
        <v>9753060</v>
      </c>
      <c r="D114" s="97"/>
      <c r="E114" s="16" t="s">
        <v>262</v>
      </c>
      <c r="F114" s="19" t="s">
        <v>262</v>
      </c>
      <c r="G114" s="91" t="s">
        <v>260</v>
      </c>
      <c r="H114" s="40" t="s">
        <v>272</v>
      </c>
      <c r="I114" s="34"/>
      <c r="J114" s="19" t="s">
        <v>262</v>
      </c>
      <c r="K114" s="71" t="str">
        <f t="shared" si="15"/>
        <v>chr12</v>
      </c>
      <c r="L114" s="5">
        <f t="shared" si="16"/>
        <v>9752560</v>
      </c>
      <c r="M114" s="5">
        <f t="shared" si="17"/>
        <v>9753560</v>
      </c>
      <c r="N114" t="str">
        <f t="shared" si="14"/>
        <v>12p13.31___ref_polym</v>
      </c>
      <c r="O114" t="s">
        <v>262</v>
      </c>
      <c r="P114" t="s">
        <v>263</v>
      </c>
    </row>
    <row r="115" spans="1:16">
      <c r="A115" s="17" t="s">
        <v>173</v>
      </c>
      <c r="B115" s="17" t="s">
        <v>55</v>
      </c>
      <c r="C115" s="27">
        <v>32252444</v>
      </c>
      <c r="D115" s="97"/>
      <c r="E115" s="16" t="s">
        <v>262</v>
      </c>
      <c r="F115" s="19" t="s">
        <v>262</v>
      </c>
      <c r="G115" s="91" t="s">
        <v>260</v>
      </c>
      <c r="H115" s="40" t="s">
        <v>272</v>
      </c>
      <c r="I115" s="46"/>
      <c r="J115" s="19" t="s">
        <v>262</v>
      </c>
      <c r="K115" s="71" t="str">
        <f t="shared" si="15"/>
        <v>chr12</v>
      </c>
      <c r="L115" s="5">
        <f t="shared" si="16"/>
        <v>32251944</v>
      </c>
      <c r="M115" s="5">
        <f t="shared" si="17"/>
        <v>32252944</v>
      </c>
      <c r="N115" t="str">
        <f t="shared" si="14"/>
        <v>12p11.21___ref_polym</v>
      </c>
      <c r="O115" t="s">
        <v>262</v>
      </c>
      <c r="P115" t="s">
        <v>263</v>
      </c>
    </row>
    <row r="116" spans="1:16">
      <c r="A116" s="17" t="s">
        <v>174</v>
      </c>
      <c r="B116" s="17" t="s">
        <v>55</v>
      </c>
      <c r="C116" s="27">
        <v>51848070</v>
      </c>
      <c r="D116" s="97"/>
      <c r="E116" s="16" t="s">
        <v>262</v>
      </c>
      <c r="F116" s="19" t="s">
        <v>262</v>
      </c>
      <c r="G116" s="88" t="s">
        <v>980</v>
      </c>
      <c r="H116" s="43" t="s">
        <v>441</v>
      </c>
      <c r="I116" s="47" t="s">
        <v>71</v>
      </c>
      <c r="J116" s="19" t="s">
        <v>262</v>
      </c>
      <c r="K116" s="71" t="str">
        <f t="shared" si="15"/>
        <v>chr12</v>
      </c>
      <c r="L116" s="5">
        <f t="shared" si="16"/>
        <v>51847570</v>
      </c>
      <c r="M116" s="5">
        <f t="shared" si="17"/>
        <v>51848570</v>
      </c>
      <c r="N116" t="str">
        <f t="shared" si="14"/>
        <v>12q13.31___ref_polym</v>
      </c>
      <c r="O116" t="s">
        <v>262</v>
      </c>
      <c r="P116" t="s">
        <v>263</v>
      </c>
    </row>
    <row r="117" spans="1:16">
      <c r="A117" s="17" t="s">
        <v>174</v>
      </c>
      <c r="B117" s="17" t="s">
        <v>55</v>
      </c>
      <c r="C117" s="27">
        <v>56794144</v>
      </c>
      <c r="D117" s="97"/>
      <c r="E117" s="16" t="s">
        <v>262</v>
      </c>
      <c r="F117" s="19" t="s">
        <v>262</v>
      </c>
      <c r="G117" s="91" t="s">
        <v>71</v>
      </c>
      <c r="H117" s="40" t="s">
        <v>272</v>
      </c>
      <c r="I117" s="34"/>
      <c r="J117" s="19" t="s">
        <v>262</v>
      </c>
      <c r="K117" s="71" t="str">
        <f t="shared" si="15"/>
        <v>chr12</v>
      </c>
      <c r="L117" s="5">
        <f t="shared" si="16"/>
        <v>56793644</v>
      </c>
      <c r="M117" s="5">
        <f t="shared" si="17"/>
        <v>56794644</v>
      </c>
      <c r="N117" t="str">
        <f t="shared" si="14"/>
        <v>12q13.31___ref_polym</v>
      </c>
      <c r="O117" t="s">
        <v>262</v>
      </c>
      <c r="P117" t="s">
        <v>263</v>
      </c>
    </row>
    <row r="118" spans="1:16">
      <c r="A118" s="17" t="s">
        <v>175</v>
      </c>
      <c r="B118" s="17" t="s">
        <v>88</v>
      </c>
      <c r="C118" s="27">
        <v>20174357</v>
      </c>
      <c r="D118" s="97"/>
      <c r="E118" s="16" t="s">
        <v>262</v>
      </c>
      <c r="F118" s="19" t="s">
        <v>262</v>
      </c>
      <c r="G118" s="91" t="s">
        <v>261</v>
      </c>
      <c r="H118" s="40" t="s">
        <v>272</v>
      </c>
      <c r="I118" s="46"/>
      <c r="J118" s="19" t="s">
        <v>262</v>
      </c>
      <c r="K118" s="71" t="str">
        <f t="shared" si="15"/>
        <v>chr13</v>
      </c>
      <c r="L118" s="5">
        <f t="shared" si="16"/>
        <v>20173857</v>
      </c>
      <c r="M118" s="5">
        <f t="shared" si="17"/>
        <v>20174857</v>
      </c>
      <c r="N118" t="str">
        <f t="shared" si="14"/>
        <v>13q12.11___ref_polym</v>
      </c>
      <c r="O118" t="s">
        <v>262</v>
      </c>
      <c r="P118" t="s">
        <v>263</v>
      </c>
    </row>
    <row r="119" spans="1:16">
      <c r="A119" s="17" t="s">
        <v>176</v>
      </c>
      <c r="B119" s="17" t="s">
        <v>177</v>
      </c>
      <c r="C119" s="27">
        <v>55491267</v>
      </c>
      <c r="D119" s="97"/>
      <c r="E119" s="16" t="s">
        <v>262</v>
      </c>
      <c r="F119" s="19" t="s">
        <v>262</v>
      </c>
      <c r="G119" s="91" t="s">
        <v>260</v>
      </c>
      <c r="H119" s="43" t="s">
        <v>441</v>
      </c>
      <c r="I119" s="34" t="s">
        <v>71</v>
      </c>
      <c r="J119" s="19" t="s">
        <v>262</v>
      </c>
      <c r="K119" s="71" t="str">
        <f t="shared" si="15"/>
        <v>chr14</v>
      </c>
      <c r="L119" s="5">
        <f t="shared" si="16"/>
        <v>55490767</v>
      </c>
      <c r="M119" s="5">
        <f t="shared" si="17"/>
        <v>55491767</v>
      </c>
      <c r="N119" t="str">
        <f t="shared" si="14"/>
        <v>14q22.3___ref_polym</v>
      </c>
      <c r="O119" t="s">
        <v>262</v>
      </c>
      <c r="P119" t="s">
        <v>263</v>
      </c>
    </row>
    <row r="120" spans="1:16">
      <c r="A120" s="17" t="s">
        <v>178</v>
      </c>
      <c r="B120" s="17" t="s">
        <v>177</v>
      </c>
      <c r="C120" s="27">
        <v>65445305</v>
      </c>
      <c r="D120" s="97"/>
      <c r="E120" s="16" t="s">
        <v>262</v>
      </c>
      <c r="F120" s="19" t="s">
        <v>262</v>
      </c>
      <c r="G120" s="91" t="s">
        <v>71</v>
      </c>
      <c r="H120" s="40" t="s">
        <v>272</v>
      </c>
      <c r="I120" s="17"/>
      <c r="J120" s="19" t="s">
        <v>262</v>
      </c>
      <c r="K120" s="71" t="str">
        <f t="shared" si="15"/>
        <v>chr14</v>
      </c>
      <c r="L120" s="5">
        <f t="shared" si="16"/>
        <v>65444805</v>
      </c>
      <c r="M120" s="5">
        <f t="shared" si="17"/>
        <v>65445805</v>
      </c>
      <c r="N120" t="str">
        <f t="shared" si="14"/>
        <v>14q23.3___ref_polym</v>
      </c>
      <c r="O120" t="s">
        <v>262</v>
      </c>
      <c r="P120" t="s">
        <v>263</v>
      </c>
    </row>
    <row r="121" spans="1:16">
      <c r="A121" s="17" t="s">
        <v>179</v>
      </c>
      <c r="B121" s="17" t="s">
        <v>79</v>
      </c>
      <c r="C121" s="27">
        <v>89083782</v>
      </c>
      <c r="D121" s="97"/>
      <c r="E121" s="16" t="s">
        <v>262</v>
      </c>
      <c r="F121" s="19" t="s">
        <v>262</v>
      </c>
      <c r="G121" s="91" t="s">
        <v>261</v>
      </c>
      <c r="H121" s="40" t="s">
        <v>272</v>
      </c>
      <c r="I121" s="17"/>
      <c r="J121" s="19" t="s">
        <v>262</v>
      </c>
      <c r="K121" s="71" t="str">
        <f t="shared" si="15"/>
        <v>chr15</v>
      </c>
      <c r="L121" s="5">
        <f t="shared" si="16"/>
        <v>89083282</v>
      </c>
      <c r="M121" s="5">
        <f t="shared" si="17"/>
        <v>89084282</v>
      </c>
      <c r="N121" t="str">
        <f t="shared" ref="N121:N140" si="18">CONCATENATE(A121,"___ref_polym")</f>
        <v>15q26.1___ref_polym</v>
      </c>
      <c r="O121" t="s">
        <v>262</v>
      </c>
      <c r="P121" t="s">
        <v>263</v>
      </c>
    </row>
    <row r="122" spans="1:16">
      <c r="A122" s="17" t="s">
        <v>180</v>
      </c>
      <c r="B122" s="17" t="s">
        <v>181</v>
      </c>
      <c r="C122" s="27">
        <v>5804388</v>
      </c>
      <c r="D122" s="97"/>
      <c r="E122" s="16" t="s">
        <v>262</v>
      </c>
      <c r="F122" s="19" t="s">
        <v>262</v>
      </c>
      <c r="G122" s="91" t="s">
        <v>71</v>
      </c>
      <c r="H122" s="40" t="s">
        <v>272</v>
      </c>
      <c r="I122" s="17"/>
      <c r="J122" s="19" t="s">
        <v>262</v>
      </c>
      <c r="K122" s="71" t="str">
        <f t="shared" ref="K122:K140" si="19">B122</f>
        <v>chr16</v>
      </c>
      <c r="L122" s="5">
        <f t="shared" ref="L122:L140" si="20">C122-500</f>
        <v>5803888</v>
      </c>
      <c r="M122" s="5">
        <f t="shared" ref="M122:M140" si="21">C122+500</f>
        <v>5804888</v>
      </c>
      <c r="N122" t="str">
        <f t="shared" si="18"/>
        <v>16p13.3___ref_polym</v>
      </c>
      <c r="O122" t="s">
        <v>262</v>
      </c>
      <c r="P122" t="s">
        <v>263</v>
      </c>
    </row>
    <row r="123" spans="1:16">
      <c r="A123" s="17" t="s">
        <v>182</v>
      </c>
      <c r="B123" s="17" t="s">
        <v>181</v>
      </c>
      <c r="C123" s="27">
        <v>8228762</v>
      </c>
      <c r="D123" s="97"/>
      <c r="E123" s="16" t="s">
        <v>262</v>
      </c>
      <c r="F123" s="19" t="s">
        <v>262</v>
      </c>
      <c r="G123" s="91" t="s">
        <v>261</v>
      </c>
      <c r="H123" s="40" t="s">
        <v>272</v>
      </c>
      <c r="I123" s="17"/>
      <c r="J123" s="19" t="s">
        <v>262</v>
      </c>
      <c r="K123" s="71" t="str">
        <f t="shared" si="19"/>
        <v>chr16</v>
      </c>
      <c r="L123" s="5">
        <f t="shared" si="20"/>
        <v>8228262</v>
      </c>
      <c r="M123" s="5">
        <f t="shared" si="21"/>
        <v>8229262</v>
      </c>
      <c r="N123" t="str">
        <f t="shared" si="18"/>
        <v>16p13.2___ref_polym</v>
      </c>
      <c r="O123" t="s">
        <v>262</v>
      </c>
      <c r="P123" t="s">
        <v>263</v>
      </c>
    </row>
    <row r="124" spans="1:16">
      <c r="A124" s="17" t="s">
        <v>183</v>
      </c>
      <c r="B124" s="17" t="s">
        <v>181</v>
      </c>
      <c r="C124" s="27">
        <v>23610804</v>
      </c>
      <c r="D124" s="97"/>
      <c r="E124" s="16" t="s">
        <v>262</v>
      </c>
      <c r="F124" s="19" t="s">
        <v>262</v>
      </c>
      <c r="G124" s="91" t="s">
        <v>71</v>
      </c>
      <c r="H124" s="40" t="s">
        <v>272</v>
      </c>
      <c r="I124" s="17"/>
      <c r="J124" s="19" t="s">
        <v>262</v>
      </c>
      <c r="K124" s="71" t="str">
        <f t="shared" si="19"/>
        <v>chr16</v>
      </c>
      <c r="L124" s="5">
        <f t="shared" si="20"/>
        <v>23610304</v>
      </c>
      <c r="M124" s="5">
        <f t="shared" si="21"/>
        <v>23611304</v>
      </c>
      <c r="N124" t="str">
        <f t="shared" si="18"/>
        <v>16p12.2___ref_polym</v>
      </c>
      <c r="O124" t="s">
        <v>262</v>
      </c>
      <c r="P124" t="s">
        <v>263</v>
      </c>
    </row>
    <row r="125" spans="1:16">
      <c r="A125" s="17" t="s">
        <v>184</v>
      </c>
      <c r="B125" s="17" t="s">
        <v>185</v>
      </c>
      <c r="C125" s="27">
        <v>4977974</v>
      </c>
      <c r="D125" s="97"/>
      <c r="E125" s="16" t="s">
        <v>262</v>
      </c>
      <c r="F125" s="19" t="s">
        <v>262</v>
      </c>
      <c r="G125" s="91" t="s">
        <v>261</v>
      </c>
      <c r="H125" s="40" t="s">
        <v>272</v>
      </c>
      <c r="I125" s="17"/>
      <c r="J125" s="19" t="s">
        <v>262</v>
      </c>
      <c r="K125" s="71" t="str">
        <f t="shared" si="19"/>
        <v>chr17</v>
      </c>
      <c r="L125" s="5">
        <f t="shared" si="20"/>
        <v>4977474</v>
      </c>
      <c r="M125" s="5">
        <f t="shared" si="21"/>
        <v>4978474</v>
      </c>
      <c r="N125" t="str">
        <f t="shared" si="18"/>
        <v>17p13.2___ref_polym</v>
      </c>
      <c r="O125" t="s">
        <v>262</v>
      </c>
      <c r="P125" t="s">
        <v>263</v>
      </c>
    </row>
    <row r="126" spans="1:16">
      <c r="A126" s="17" t="s">
        <v>186</v>
      </c>
      <c r="B126" s="17" t="s">
        <v>185</v>
      </c>
      <c r="C126" s="27">
        <v>29027058</v>
      </c>
      <c r="D126" s="97"/>
      <c r="E126" s="16" t="s">
        <v>262</v>
      </c>
      <c r="F126" s="19" t="s">
        <v>262</v>
      </c>
      <c r="G126" s="91" t="s">
        <v>260</v>
      </c>
      <c r="H126" s="40" t="s">
        <v>272</v>
      </c>
      <c r="I126" s="17"/>
      <c r="J126" s="19" t="s">
        <v>262</v>
      </c>
      <c r="K126" s="71" t="str">
        <f t="shared" si="19"/>
        <v>chr17</v>
      </c>
      <c r="L126" s="5">
        <f t="shared" si="20"/>
        <v>29026558</v>
      </c>
      <c r="M126" s="5">
        <f t="shared" si="21"/>
        <v>29027558</v>
      </c>
      <c r="N126" t="str">
        <f t="shared" si="18"/>
        <v>17q11.2___ref_polym</v>
      </c>
      <c r="O126" t="s">
        <v>262</v>
      </c>
      <c r="P126" t="s">
        <v>263</v>
      </c>
    </row>
    <row r="127" spans="1:16">
      <c r="A127" s="17" t="s">
        <v>187</v>
      </c>
      <c r="B127" s="17" t="s">
        <v>185</v>
      </c>
      <c r="C127" s="27">
        <v>52278934</v>
      </c>
      <c r="D127" s="97"/>
      <c r="E127" s="16" t="s">
        <v>262</v>
      </c>
      <c r="F127" s="19" t="s">
        <v>262</v>
      </c>
      <c r="G127" s="91" t="s">
        <v>261</v>
      </c>
      <c r="H127" s="40" t="s">
        <v>272</v>
      </c>
      <c r="I127" s="17"/>
      <c r="J127" s="19" t="s">
        <v>262</v>
      </c>
      <c r="K127" s="71" t="str">
        <f t="shared" si="19"/>
        <v>chr17</v>
      </c>
      <c r="L127" s="5">
        <f t="shared" si="20"/>
        <v>52278434</v>
      </c>
      <c r="M127" s="5">
        <f t="shared" si="21"/>
        <v>52279434</v>
      </c>
      <c r="N127" t="str">
        <f t="shared" si="18"/>
        <v>17q22___ref_polym</v>
      </c>
      <c r="O127" t="s">
        <v>262</v>
      </c>
      <c r="P127" t="s">
        <v>263</v>
      </c>
    </row>
    <row r="128" spans="1:16">
      <c r="A128" s="17" t="s">
        <v>188</v>
      </c>
      <c r="B128" s="17" t="s">
        <v>185</v>
      </c>
      <c r="C128" s="27">
        <v>66600132</v>
      </c>
      <c r="D128" s="97"/>
      <c r="E128" s="16" t="s">
        <v>262</v>
      </c>
      <c r="F128" s="19" t="s">
        <v>262</v>
      </c>
      <c r="G128" s="91" t="s">
        <v>261</v>
      </c>
      <c r="H128" s="40" t="s">
        <v>272</v>
      </c>
      <c r="I128" s="17"/>
      <c r="J128" s="19" t="s">
        <v>262</v>
      </c>
      <c r="K128" s="71" t="str">
        <f t="shared" si="19"/>
        <v>chr17</v>
      </c>
      <c r="L128" s="5">
        <f t="shared" si="20"/>
        <v>66599632</v>
      </c>
      <c r="M128" s="5">
        <f t="shared" si="21"/>
        <v>66600632</v>
      </c>
      <c r="N128" t="str">
        <f t="shared" si="18"/>
        <v>17q24.2___ref_polym</v>
      </c>
      <c r="O128" t="s">
        <v>262</v>
      </c>
      <c r="P128" t="s">
        <v>263</v>
      </c>
    </row>
    <row r="129" spans="1:16">
      <c r="A129" s="17" t="s">
        <v>189</v>
      </c>
      <c r="B129" s="17" t="s">
        <v>190</v>
      </c>
      <c r="C129" s="27">
        <v>2000814</v>
      </c>
      <c r="D129" s="97"/>
      <c r="E129" s="16" t="s">
        <v>262</v>
      </c>
      <c r="F129" s="19" t="s">
        <v>262</v>
      </c>
      <c r="G129" s="91" t="s">
        <v>261</v>
      </c>
      <c r="H129" s="40" t="s">
        <v>272</v>
      </c>
      <c r="I129" s="17"/>
      <c r="J129" s="19" t="s">
        <v>262</v>
      </c>
      <c r="K129" s="71" t="str">
        <f t="shared" si="19"/>
        <v>chr18</v>
      </c>
      <c r="L129" s="5">
        <f t="shared" si="20"/>
        <v>2000314</v>
      </c>
      <c r="M129" s="5">
        <f t="shared" si="21"/>
        <v>2001314</v>
      </c>
      <c r="N129" t="str">
        <f t="shared" si="18"/>
        <v>18p11.32___ref_polym</v>
      </c>
      <c r="O129" t="s">
        <v>262</v>
      </c>
      <c r="P129" t="s">
        <v>263</v>
      </c>
    </row>
    <row r="130" spans="1:16">
      <c r="A130" s="17" t="s">
        <v>191</v>
      </c>
      <c r="B130" s="17" t="s">
        <v>190</v>
      </c>
      <c r="C130" s="27">
        <v>4917277</v>
      </c>
      <c r="D130" s="97"/>
      <c r="E130" s="16" t="s">
        <v>262</v>
      </c>
      <c r="F130" s="19" t="s">
        <v>262</v>
      </c>
      <c r="G130" s="91" t="s">
        <v>71</v>
      </c>
      <c r="H130" s="40" t="s">
        <v>272</v>
      </c>
      <c r="I130" s="17"/>
      <c r="J130" s="19" t="s">
        <v>262</v>
      </c>
      <c r="K130" s="71" t="str">
        <f t="shared" si="19"/>
        <v>chr18</v>
      </c>
      <c r="L130" s="5">
        <f t="shared" si="20"/>
        <v>4916777</v>
      </c>
      <c r="M130" s="5">
        <f t="shared" si="21"/>
        <v>4917777</v>
      </c>
      <c r="N130" t="str">
        <f t="shared" si="18"/>
        <v>18p11.31___ref_polym</v>
      </c>
      <c r="O130" t="s">
        <v>262</v>
      </c>
      <c r="P130" t="s">
        <v>263</v>
      </c>
    </row>
    <row r="131" spans="1:16">
      <c r="A131" s="17" t="s">
        <v>192</v>
      </c>
      <c r="B131" s="17" t="s">
        <v>62</v>
      </c>
      <c r="C131" s="27">
        <v>36738022</v>
      </c>
      <c r="D131" s="97"/>
      <c r="E131" s="16" t="s">
        <v>262</v>
      </c>
      <c r="F131" s="19" t="s">
        <v>262</v>
      </c>
      <c r="G131" s="91" t="s">
        <v>260</v>
      </c>
      <c r="H131" s="43" t="s">
        <v>441</v>
      </c>
      <c r="I131" s="37" t="s">
        <v>971</v>
      </c>
      <c r="J131" s="19" t="s">
        <v>262</v>
      </c>
      <c r="K131" s="71" t="str">
        <f t="shared" si="19"/>
        <v>chr19</v>
      </c>
      <c r="L131" s="5">
        <f t="shared" si="20"/>
        <v>36737522</v>
      </c>
      <c r="M131" s="5">
        <f t="shared" si="21"/>
        <v>36738522</v>
      </c>
      <c r="N131" t="str">
        <f t="shared" si="18"/>
        <v>19q13.12___ref_polym</v>
      </c>
      <c r="O131" t="s">
        <v>262</v>
      </c>
      <c r="P131" t="s">
        <v>263</v>
      </c>
    </row>
    <row r="132" spans="1:16">
      <c r="A132" s="17" t="s">
        <v>193</v>
      </c>
      <c r="B132" s="17" t="s">
        <v>62</v>
      </c>
      <c r="C132" s="27">
        <v>38356816</v>
      </c>
      <c r="D132" s="97"/>
      <c r="E132" s="16" t="s">
        <v>262</v>
      </c>
      <c r="F132" s="19" t="s">
        <v>262</v>
      </c>
      <c r="G132" s="91" t="s">
        <v>71</v>
      </c>
      <c r="H132" s="40" t="s">
        <v>272</v>
      </c>
      <c r="I132" s="17"/>
      <c r="J132" s="19" t="s">
        <v>262</v>
      </c>
      <c r="K132" s="71" t="str">
        <f t="shared" si="19"/>
        <v>chr19</v>
      </c>
      <c r="L132" s="5">
        <f t="shared" si="20"/>
        <v>38356316</v>
      </c>
      <c r="M132" s="5">
        <f t="shared" si="21"/>
        <v>38357316</v>
      </c>
      <c r="N132" t="str">
        <f t="shared" si="18"/>
        <v>19q13.2___ref_polym</v>
      </c>
      <c r="O132" t="s">
        <v>262</v>
      </c>
      <c r="P132" t="s">
        <v>263</v>
      </c>
    </row>
    <row r="133" spans="1:16">
      <c r="A133" s="17" t="s">
        <v>194</v>
      </c>
      <c r="B133" s="17" t="s">
        <v>62</v>
      </c>
      <c r="C133" s="27">
        <v>45097417</v>
      </c>
      <c r="D133" s="97"/>
      <c r="E133" s="16" t="s">
        <v>262</v>
      </c>
      <c r="F133" s="19" t="s">
        <v>262</v>
      </c>
      <c r="G133" s="91" t="s">
        <v>260</v>
      </c>
      <c r="H133" s="40" t="s">
        <v>272</v>
      </c>
      <c r="I133" s="17"/>
      <c r="J133" s="19" t="s">
        <v>262</v>
      </c>
      <c r="K133" s="71" t="str">
        <f t="shared" si="19"/>
        <v>chr19</v>
      </c>
      <c r="L133" s="5">
        <f t="shared" si="20"/>
        <v>45096917</v>
      </c>
      <c r="M133" s="5">
        <f t="shared" si="21"/>
        <v>45097917</v>
      </c>
      <c r="N133" t="str">
        <f t="shared" si="18"/>
        <v>19q13.32___ref_polym</v>
      </c>
      <c r="O133" t="s">
        <v>262</v>
      </c>
      <c r="P133" t="s">
        <v>263</v>
      </c>
    </row>
    <row r="134" spans="1:16">
      <c r="A134" s="17" t="s">
        <v>195</v>
      </c>
      <c r="B134" s="17" t="s">
        <v>96</v>
      </c>
      <c r="C134" s="27">
        <v>33849926</v>
      </c>
      <c r="D134" s="97"/>
      <c r="E134" s="16" t="s">
        <v>262</v>
      </c>
      <c r="F134" s="19" t="s">
        <v>262</v>
      </c>
      <c r="G134" s="91" t="s">
        <v>260</v>
      </c>
      <c r="H134" s="40" t="s">
        <v>272</v>
      </c>
      <c r="I134" s="17"/>
      <c r="J134" s="19" t="s">
        <v>262</v>
      </c>
      <c r="K134" s="71" t="str">
        <f t="shared" si="19"/>
        <v>chr20</v>
      </c>
      <c r="L134" s="5">
        <f t="shared" si="20"/>
        <v>33849426</v>
      </c>
      <c r="M134" s="5">
        <f t="shared" si="21"/>
        <v>33850426</v>
      </c>
      <c r="N134" t="str">
        <f t="shared" si="18"/>
        <v>20q11.22___ref_polym</v>
      </c>
      <c r="O134" t="s">
        <v>262</v>
      </c>
      <c r="P134" t="s">
        <v>263</v>
      </c>
    </row>
    <row r="135" spans="1:16">
      <c r="A135" s="17" t="s">
        <v>196</v>
      </c>
      <c r="B135" s="17" t="s">
        <v>96</v>
      </c>
      <c r="C135" s="27">
        <v>40599535</v>
      </c>
      <c r="D135" s="97"/>
      <c r="E135" s="16" t="s">
        <v>262</v>
      </c>
      <c r="F135" s="19" t="s">
        <v>262</v>
      </c>
      <c r="G135" s="91" t="s">
        <v>71</v>
      </c>
      <c r="H135" s="40" t="s">
        <v>272</v>
      </c>
      <c r="I135" s="17"/>
      <c r="J135" s="19" t="s">
        <v>262</v>
      </c>
      <c r="K135" s="71" t="str">
        <f t="shared" si="19"/>
        <v>chr20</v>
      </c>
      <c r="L135" s="5">
        <f t="shared" si="20"/>
        <v>40599035</v>
      </c>
      <c r="M135" s="5">
        <f t="shared" si="21"/>
        <v>40600035</v>
      </c>
      <c r="N135" t="str">
        <f t="shared" si="18"/>
        <v>20q12___ref_polym</v>
      </c>
      <c r="O135" t="s">
        <v>262</v>
      </c>
      <c r="P135" t="s">
        <v>263</v>
      </c>
    </row>
    <row r="136" spans="1:16">
      <c r="A136" s="17" t="s">
        <v>197</v>
      </c>
      <c r="B136" s="17" t="s">
        <v>198</v>
      </c>
      <c r="C136" s="27">
        <v>44567239</v>
      </c>
      <c r="D136" s="97"/>
      <c r="E136" s="16" t="s">
        <v>262</v>
      </c>
      <c r="F136" s="19" t="s">
        <v>262</v>
      </c>
      <c r="G136" s="91" t="s">
        <v>71</v>
      </c>
      <c r="H136" s="40" t="s">
        <v>272</v>
      </c>
      <c r="I136" s="17"/>
      <c r="J136" s="19" t="s">
        <v>262</v>
      </c>
      <c r="K136" s="71" t="str">
        <f t="shared" si="19"/>
        <v>chr21</v>
      </c>
      <c r="L136" s="5">
        <f t="shared" si="20"/>
        <v>44566739</v>
      </c>
      <c r="M136" s="5">
        <f t="shared" si="21"/>
        <v>44567739</v>
      </c>
      <c r="N136" t="str">
        <f t="shared" si="18"/>
        <v>21q22.3___ref_polym</v>
      </c>
      <c r="O136" t="s">
        <v>262</v>
      </c>
      <c r="P136" t="s">
        <v>263</v>
      </c>
    </row>
    <row r="137" spans="1:16">
      <c r="A137" s="17" t="s">
        <v>199</v>
      </c>
      <c r="B137" s="17" t="s">
        <v>98</v>
      </c>
      <c r="C137" s="27">
        <v>90205613</v>
      </c>
      <c r="D137" s="97"/>
      <c r="E137" s="16" t="s">
        <v>262</v>
      </c>
      <c r="F137" s="19" t="s">
        <v>262</v>
      </c>
      <c r="G137" s="88" t="s">
        <v>980</v>
      </c>
      <c r="H137" s="40" t="s">
        <v>272</v>
      </c>
      <c r="I137" s="17" t="s">
        <v>978</v>
      </c>
      <c r="J137" s="19" t="s">
        <v>262</v>
      </c>
      <c r="K137" s="71" t="str">
        <f t="shared" si="19"/>
        <v>chrX</v>
      </c>
      <c r="L137" s="5">
        <f t="shared" si="20"/>
        <v>90205113</v>
      </c>
      <c r="M137" s="5">
        <f t="shared" si="21"/>
        <v>90206113</v>
      </c>
      <c r="N137" t="str">
        <f t="shared" si="18"/>
        <v>Xq21.31___ref_polym</v>
      </c>
      <c r="O137" t="s">
        <v>262</v>
      </c>
      <c r="P137" t="s">
        <v>263</v>
      </c>
    </row>
    <row r="138" spans="1:16">
      <c r="A138" s="17" t="s">
        <v>200</v>
      </c>
      <c r="B138" s="17" t="s">
        <v>98</v>
      </c>
      <c r="C138" s="27">
        <v>124913492</v>
      </c>
      <c r="D138" s="97"/>
      <c r="E138" s="16" t="s">
        <v>262</v>
      </c>
      <c r="F138" s="19" t="s">
        <v>262</v>
      </c>
      <c r="G138" s="91" t="s">
        <v>71</v>
      </c>
      <c r="H138" s="40" t="s">
        <v>272</v>
      </c>
      <c r="I138" s="17" t="s">
        <v>978</v>
      </c>
      <c r="J138" s="19" t="s">
        <v>262</v>
      </c>
      <c r="K138" s="71" t="str">
        <f t="shared" si="19"/>
        <v>chrX</v>
      </c>
      <c r="L138" s="5">
        <f t="shared" si="20"/>
        <v>124912992</v>
      </c>
      <c r="M138" s="5">
        <f t="shared" si="21"/>
        <v>124913992</v>
      </c>
      <c r="N138" t="str">
        <f t="shared" si="18"/>
        <v>Xq25___ref_polym</v>
      </c>
      <c r="O138" t="s">
        <v>262</v>
      </c>
      <c r="P138" t="s">
        <v>263</v>
      </c>
    </row>
    <row r="139" spans="1:16">
      <c r="A139" s="17" t="s">
        <v>201</v>
      </c>
      <c r="B139" s="17" t="s">
        <v>98</v>
      </c>
      <c r="C139" s="27">
        <v>144802358</v>
      </c>
      <c r="D139" s="97"/>
      <c r="E139" s="16" t="s">
        <v>262</v>
      </c>
      <c r="F139" s="19" t="s">
        <v>262</v>
      </c>
      <c r="G139" s="88" t="s">
        <v>980</v>
      </c>
      <c r="H139" s="40" t="s">
        <v>272</v>
      </c>
      <c r="I139" s="17" t="s">
        <v>978</v>
      </c>
      <c r="J139" s="19" t="s">
        <v>262</v>
      </c>
      <c r="K139" s="71" t="str">
        <f t="shared" si="19"/>
        <v>chrX</v>
      </c>
      <c r="L139" s="5">
        <f t="shared" si="20"/>
        <v>144801858</v>
      </c>
      <c r="M139" s="5">
        <f t="shared" si="21"/>
        <v>144802858</v>
      </c>
      <c r="N139" t="str">
        <f t="shared" si="18"/>
        <v>Xq27.3___ref_polym</v>
      </c>
      <c r="O139" t="s">
        <v>262</v>
      </c>
      <c r="P139" t="s">
        <v>263</v>
      </c>
    </row>
    <row r="140" spans="1:16" s="33" customFormat="1">
      <c r="A140" s="18" t="s">
        <v>202</v>
      </c>
      <c r="B140" s="18" t="s">
        <v>203</v>
      </c>
      <c r="C140" s="28">
        <v>27288494</v>
      </c>
      <c r="D140" s="102"/>
      <c r="E140" s="16" t="s">
        <v>262</v>
      </c>
      <c r="F140" s="19" t="s">
        <v>262</v>
      </c>
      <c r="G140" s="91" t="s">
        <v>71</v>
      </c>
      <c r="H140" s="40" t="s">
        <v>272</v>
      </c>
      <c r="I140" s="18" t="s">
        <v>978</v>
      </c>
      <c r="J140" s="19" t="s">
        <v>262</v>
      </c>
      <c r="K140" s="71" t="str">
        <f t="shared" si="19"/>
        <v>chrY</v>
      </c>
      <c r="L140" s="5">
        <f t="shared" si="20"/>
        <v>27287994</v>
      </c>
      <c r="M140" s="5">
        <f t="shared" si="21"/>
        <v>27288994</v>
      </c>
      <c r="N140" t="str">
        <f t="shared" si="18"/>
        <v>Yq12___ref_polym</v>
      </c>
      <c r="O140" t="s">
        <v>262</v>
      </c>
      <c r="P140" t="s">
        <v>263</v>
      </c>
    </row>
    <row r="141" spans="1:16">
      <c r="A141" s="16"/>
      <c r="B141" s="16"/>
      <c r="C141" s="23"/>
      <c r="D141" s="16"/>
      <c r="E141" s="16"/>
      <c r="F141" s="19"/>
      <c r="G141" s="71"/>
      <c r="H141" s="16"/>
      <c r="I141" s="16"/>
      <c r="J141" s="5"/>
      <c r="K141" s="71"/>
    </row>
    <row r="142" spans="1:16">
      <c r="A142" s="16"/>
      <c r="B142" s="16"/>
      <c r="C142" s="23"/>
      <c r="D142" s="16"/>
      <c r="E142" s="16"/>
      <c r="F142" s="19"/>
      <c r="G142" s="71"/>
      <c r="H142" s="16"/>
      <c r="I142" s="16"/>
      <c r="J142" s="5"/>
      <c r="K142" s="71"/>
    </row>
    <row r="143" spans="1:16">
      <c r="A143" s="16"/>
      <c r="B143" s="16"/>
      <c r="C143" s="23"/>
      <c r="D143" s="16"/>
      <c r="E143" s="16"/>
      <c r="F143" s="19"/>
      <c r="G143" s="71"/>
      <c r="H143" s="16"/>
      <c r="I143" s="16"/>
      <c r="J143" s="5"/>
      <c r="K143" s="71"/>
    </row>
    <row r="144" spans="1:16">
      <c r="A144" s="16"/>
      <c r="B144" s="16"/>
      <c r="C144" s="23"/>
      <c r="D144" s="16"/>
      <c r="E144" s="16"/>
      <c r="F144" s="19"/>
      <c r="G144" s="71"/>
      <c r="H144" s="16"/>
      <c r="I144" s="16"/>
      <c r="J144" s="5"/>
      <c r="K144" s="71"/>
    </row>
    <row r="145" spans="1:11">
      <c r="A145" s="16"/>
      <c r="B145" s="16"/>
      <c r="C145" s="23"/>
      <c r="D145" s="16"/>
      <c r="E145" s="16"/>
      <c r="F145" s="19"/>
      <c r="G145" s="71"/>
      <c r="H145" s="16"/>
      <c r="I145" s="16"/>
      <c r="J145" s="5"/>
      <c r="K145" s="71"/>
    </row>
    <row r="146" spans="1:11">
      <c r="A146" s="16"/>
      <c r="B146" s="16"/>
      <c r="C146" s="23"/>
      <c r="D146" s="16"/>
      <c r="E146" s="16"/>
      <c r="F146" s="19"/>
      <c r="G146" s="71"/>
      <c r="H146" s="16"/>
      <c r="I146" s="16"/>
      <c r="J146" s="5"/>
      <c r="K146" s="71"/>
    </row>
    <row r="147" spans="1:11">
      <c r="A147" s="16"/>
      <c r="B147" s="16"/>
      <c r="C147" s="23"/>
      <c r="D147" s="16"/>
      <c r="E147" s="16"/>
      <c r="F147" s="19"/>
      <c r="G147" s="71"/>
      <c r="H147" s="16"/>
      <c r="I147" s="16"/>
      <c r="J147" s="5"/>
      <c r="K147" s="71"/>
    </row>
    <row r="148" spans="1:11">
      <c r="A148" s="16"/>
      <c r="B148" s="16"/>
      <c r="C148" s="23"/>
      <c r="D148" s="16"/>
      <c r="E148" s="16"/>
      <c r="F148" s="19"/>
      <c r="G148" s="71"/>
      <c r="H148" s="16"/>
      <c r="I148" s="16"/>
      <c r="J148" s="5"/>
      <c r="K148" s="71"/>
    </row>
    <row r="149" spans="1:11">
      <c r="A149" s="16"/>
      <c r="B149" s="16"/>
      <c r="C149" s="23"/>
      <c r="D149" s="16"/>
      <c r="E149" s="16"/>
      <c r="F149" s="19"/>
      <c r="G149" s="71"/>
      <c r="H149" s="16"/>
      <c r="I149" s="16"/>
      <c r="J149" s="5"/>
      <c r="K149" s="71"/>
    </row>
    <row r="150" spans="1:11">
      <c r="A150" s="16"/>
      <c r="B150" s="16"/>
      <c r="C150" s="23"/>
      <c r="D150" s="16"/>
      <c r="E150" s="16"/>
      <c r="F150" s="19"/>
      <c r="G150" s="71"/>
      <c r="H150" s="16"/>
      <c r="I150" s="16"/>
      <c r="J150" s="5"/>
      <c r="K150" s="71"/>
    </row>
    <row r="151" spans="1:11">
      <c r="A151" s="16"/>
      <c r="B151" s="16"/>
      <c r="C151" s="23"/>
      <c r="D151" s="16"/>
      <c r="E151" s="16"/>
      <c r="F151" s="19"/>
      <c r="G151" s="71"/>
      <c r="H151" s="16"/>
      <c r="I151" s="16"/>
      <c r="J151" s="5"/>
      <c r="K151" s="71"/>
    </row>
    <row r="152" spans="1:11">
      <c r="A152" s="16"/>
      <c r="B152" s="16"/>
      <c r="C152" s="23"/>
      <c r="D152" s="16"/>
      <c r="E152" s="16"/>
      <c r="F152" s="19"/>
      <c r="G152" s="71"/>
      <c r="H152" s="16"/>
      <c r="I152" s="16"/>
      <c r="J152" s="5"/>
      <c r="K152" s="71"/>
    </row>
    <row r="153" spans="1:11">
      <c r="A153" s="16"/>
      <c r="B153" s="16"/>
      <c r="C153" s="23"/>
      <c r="D153" s="16"/>
      <c r="E153" s="16"/>
      <c r="F153" s="19"/>
      <c r="G153" s="71"/>
      <c r="H153" s="16"/>
      <c r="I153" s="16"/>
      <c r="J153" s="5"/>
      <c r="K153" s="71"/>
    </row>
    <row r="154" spans="1:11">
      <c r="A154" s="16"/>
      <c r="B154" s="16"/>
      <c r="C154" s="23"/>
      <c r="D154" s="16"/>
      <c r="E154" s="16"/>
      <c r="F154" s="19"/>
      <c r="G154" s="71"/>
      <c r="H154" s="16"/>
      <c r="I154" s="16"/>
      <c r="J154" s="5"/>
      <c r="K154" s="71"/>
    </row>
    <row r="155" spans="1:11">
      <c r="A155" s="16"/>
      <c r="B155" s="16"/>
      <c r="C155" s="23"/>
      <c r="D155" s="16"/>
      <c r="E155" s="16"/>
      <c r="F155" s="19"/>
      <c r="G155" s="71"/>
      <c r="H155" s="16"/>
      <c r="I155" s="16"/>
      <c r="J155" s="5"/>
      <c r="K155" s="71"/>
    </row>
    <row r="156" spans="1:11">
      <c r="A156" s="16"/>
      <c r="B156" s="16"/>
      <c r="C156" s="23"/>
      <c r="D156" s="16"/>
      <c r="E156" s="16"/>
      <c r="F156" s="19"/>
      <c r="G156" s="71"/>
      <c r="H156" s="16"/>
      <c r="I156" s="16"/>
      <c r="J156" s="5"/>
      <c r="K156" s="71"/>
    </row>
    <row r="157" spans="1:11">
      <c r="A157" s="16"/>
      <c r="B157" s="16"/>
      <c r="C157" s="23"/>
      <c r="D157" s="16"/>
      <c r="E157" s="16"/>
      <c r="F157" s="19"/>
      <c r="G157" s="71"/>
      <c r="H157" s="16"/>
      <c r="I157" s="16"/>
      <c r="J157" s="5"/>
      <c r="K157" s="71"/>
    </row>
    <row r="158" spans="1:11">
      <c r="A158" s="16"/>
      <c r="B158" s="16"/>
      <c r="C158" s="23"/>
      <c r="D158" s="16"/>
      <c r="E158" s="16"/>
      <c r="F158" s="19"/>
      <c r="G158" s="71"/>
      <c r="H158" s="16"/>
      <c r="I158" s="16"/>
      <c r="J158" s="5"/>
      <c r="K158" s="71"/>
    </row>
    <row r="159" spans="1:11">
      <c r="A159" s="16"/>
      <c r="B159" s="16"/>
      <c r="C159" s="23"/>
      <c r="D159" s="16"/>
      <c r="E159" s="16"/>
      <c r="F159" s="19"/>
      <c r="G159" s="71"/>
      <c r="H159" s="16"/>
      <c r="I159" s="16"/>
      <c r="K159" s="71"/>
    </row>
    <row r="160" spans="1:11">
      <c r="A160" s="16"/>
      <c r="B160" s="16"/>
      <c r="C160" s="23"/>
      <c r="D160" s="16"/>
      <c r="E160" s="16"/>
      <c r="F160" s="19"/>
      <c r="G160" s="71"/>
      <c r="H160" s="16"/>
      <c r="I160" s="16"/>
      <c r="K160" s="71"/>
    </row>
    <row r="161" spans="1:11">
      <c r="A161" s="16"/>
      <c r="B161" s="16"/>
      <c r="C161" s="23"/>
      <c r="D161" s="16"/>
      <c r="E161" s="16"/>
      <c r="F161" s="19"/>
      <c r="G161" s="71"/>
      <c r="H161" s="16"/>
      <c r="I161" s="16"/>
      <c r="K161" s="71"/>
    </row>
    <row r="162" spans="1:11">
      <c r="A162" s="16"/>
      <c r="B162" s="16"/>
      <c r="C162" s="23"/>
      <c r="D162" s="16"/>
      <c r="E162" s="16"/>
      <c r="F162" s="19"/>
      <c r="G162" s="71"/>
      <c r="H162" s="16"/>
      <c r="I162" s="16"/>
      <c r="K162" s="71"/>
    </row>
    <row r="163" spans="1:11">
      <c r="A163" s="16"/>
      <c r="B163" s="16"/>
      <c r="C163" s="23"/>
      <c r="D163" s="16"/>
      <c r="E163" s="16"/>
      <c r="F163" s="19"/>
      <c r="G163" s="71"/>
      <c r="H163" s="16"/>
      <c r="I163" s="16"/>
      <c r="K163" s="71"/>
    </row>
    <row r="164" spans="1:11">
      <c r="A164" s="16"/>
      <c r="B164" s="16"/>
      <c r="C164" s="23"/>
      <c r="D164" s="16"/>
      <c r="E164" s="16"/>
      <c r="F164" s="19"/>
      <c r="G164" s="71"/>
      <c r="H164" s="16"/>
      <c r="I164" s="16"/>
      <c r="K164" s="71"/>
    </row>
    <row r="165" spans="1:11">
      <c r="A165" s="16"/>
      <c r="B165" s="16"/>
      <c r="C165" s="23"/>
      <c r="D165" s="16"/>
      <c r="E165" s="16"/>
      <c r="F165" s="19"/>
      <c r="G165" s="71"/>
      <c r="H165" s="16"/>
      <c r="I165" s="16"/>
      <c r="K165" s="71"/>
    </row>
    <row r="166" spans="1:11">
      <c r="A166" s="16"/>
      <c r="B166" s="16"/>
      <c r="C166" s="23"/>
      <c r="D166" s="16"/>
      <c r="E166" s="16"/>
      <c r="F166" s="19"/>
      <c r="G166" s="71"/>
      <c r="H166" s="16"/>
      <c r="I166" s="16"/>
      <c r="K166" s="71"/>
    </row>
    <row r="167" spans="1:11">
      <c r="A167" s="16"/>
      <c r="B167" s="16"/>
      <c r="C167" s="23"/>
      <c r="D167" s="16"/>
      <c r="E167" s="16"/>
      <c r="F167" s="19"/>
      <c r="G167" s="71"/>
      <c r="H167" s="16"/>
      <c r="I167" s="16"/>
      <c r="K167" s="71"/>
    </row>
    <row r="168" spans="1:11">
      <c r="A168" s="16"/>
      <c r="B168" s="16"/>
      <c r="C168" s="23"/>
      <c r="D168" s="16"/>
      <c r="E168" s="16"/>
      <c r="F168" s="19"/>
      <c r="G168" s="71"/>
      <c r="H168" s="16"/>
      <c r="I168" s="16"/>
      <c r="K168" s="71"/>
    </row>
    <row r="169" spans="1:11">
      <c r="A169" s="16"/>
      <c r="B169" s="16"/>
      <c r="C169" s="23"/>
      <c r="D169" s="16"/>
      <c r="E169" s="16"/>
      <c r="F169" s="19"/>
      <c r="G169" s="71"/>
      <c r="H169" s="16"/>
      <c r="I169" s="16"/>
      <c r="K169" s="71"/>
    </row>
    <row r="170" spans="1:11">
      <c r="A170" s="16"/>
      <c r="B170" s="16"/>
      <c r="C170" s="23"/>
      <c r="D170" s="16"/>
      <c r="E170" s="16"/>
      <c r="F170" s="19"/>
      <c r="G170" s="71"/>
      <c r="H170" s="16"/>
      <c r="I170" s="16"/>
      <c r="K170" s="71"/>
    </row>
    <row r="171" spans="1:11">
      <c r="A171" s="16"/>
      <c r="B171" s="16"/>
      <c r="C171" s="23"/>
      <c r="D171" s="16"/>
      <c r="E171" s="16"/>
      <c r="F171" s="19"/>
      <c r="G171" s="71"/>
      <c r="H171" s="16"/>
      <c r="I171" s="16"/>
      <c r="K171" s="71"/>
    </row>
    <row r="172" spans="1:11">
      <c r="A172" s="16"/>
      <c r="B172" s="16"/>
      <c r="C172" s="23"/>
      <c r="D172" s="16"/>
      <c r="E172" s="16"/>
      <c r="F172" s="19"/>
      <c r="G172" s="71"/>
      <c r="H172" s="16"/>
      <c r="I172" s="16"/>
      <c r="K172" s="71"/>
    </row>
    <row r="173" spans="1:11">
      <c r="A173" s="16"/>
      <c r="B173" s="16"/>
      <c r="C173" s="23"/>
      <c r="D173" s="16"/>
      <c r="E173" s="16"/>
      <c r="F173" s="19"/>
      <c r="G173" s="71"/>
      <c r="H173" s="16"/>
      <c r="I173" s="16"/>
      <c r="K173" s="71"/>
    </row>
    <row r="174" spans="1:11">
      <c r="A174" s="16"/>
      <c r="B174" s="16"/>
      <c r="C174" s="23"/>
      <c r="D174" s="16"/>
      <c r="E174" s="16"/>
      <c r="F174" s="19"/>
      <c r="G174" s="71"/>
      <c r="H174" s="16"/>
      <c r="I174" s="16"/>
      <c r="K174" s="71"/>
    </row>
    <row r="175" spans="1:11">
      <c r="A175" s="16"/>
      <c r="B175" s="16"/>
      <c r="C175" s="23"/>
      <c r="D175" s="16"/>
      <c r="E175" s="16"/>
      <c r="F175" s="19"/>
      <c r="G175" s="71"/>
      <c r="H175" s="16"/>
      <c r="I175" s="16"/>
      <c r="K175" s="71"/>
    </row>
    <row r="176" spans="1:11">
      <c r="A176" s="16"/>
      <c r="B176" s="16"/>
      <c r="C176" s="23"/>
      <c r="D176" s="16"/>
      <c r="E176" s="16"/>
      <c r="F176" s="19"/>
      <c r="G176" s="71"/>
      <c r="H176" s="16"/>
      <c r="I176" s="16"/>
      <c r="K176" s="71"/>
    </row>
    <row r="177" spans="1:11">
      <c r="A177" s="16"/>
      <c r="B177" s="16"/>
      <c r="C177" s="23"/>
      <c r="D177" s="16"/>
      <c r="E177" s="16"/>
      <c r="F177" s="19"/>
      <c r="G177" s="71"/>
      <c r="H177" s="16"/>
      <c r="I177" s="16"/>
      <c r="K177" s="71"/>
    </row>
    <row r="178" spans="1:11">
      <c r="A178" s="16"/>
      <c r="B178" s="16"/>
      <c r="C178" s="23"/>
      <c r="D178" s="16"/>
      <c r="E178" s="16"/>
      <c r="F178" s="19"/>
      <c r="G178" s="71"/>
      <c r="H178" s="16"/>
      <c r="I178" s="16"/>
      <c r="K178" s="71"/>
    </row>
    <row r="179" spans="1:11">
      <c r="A179" s="16"/>
      <c r="B179" s="16"/>
      <c r="C179" s="23"/>
      <c r="D179" s="16"/>
      <c r="E179" s="16"/>
      <c r="F179" s="19"/>
      <c r="G179" s="71"/>
      <c r="H179" s="16"/>
      <c r="I179" s="16"/>
      <c r="K179" s="71"/>
    </row>
    <row r="180" spans="1:11">
      <c r="A180" s="16"/>
      <c r="B180" s="16"/>
      <c r="C180" s="23"/>
      <c r="D180" s="16"/>
      <c r="E180" s="16"/>
      <c r="F180" s="19"/>
      <c r="G180" s="71"/>
      <c r="H180" s="16"/>
      <c r="I180" s="16"/>
      <c r="K180" s="71"/>
    </row>
    <row r="181" spans="1:11">
      <c r="A181" s="16"/>
      <c r="B181" s="16"/>
      <c r="C181" s="23"/>
      <c r="D181" s="16"/>
      <c r="E181" s="16"/>
      <c r="F181" s="19"/>
      <c r="G181" s="71"/>
      <c r="H181" s="16"/>
      <c r="I181" s="16"/>
      <c r="K181" s="71"/>
    </row>
    <row r="182" spans="1:11">
      <c r="A182" s="16"/>
      <c r="B182" s="16"/>
      <c r="C182" s="23"/>
      <c r="D182" s="16"/>
      <c r="E182" s="16"/>
      <c r="F182" s="19"/>
      <c r="G182" s="71"/>
      <c r="H182" s="16"/>
      <c r="I182" s="16"/>
      <c r="K182" s="71"/>
    </row>
    <row r="183" spans="1:11">
      <c r="A183" s="16"/>
      <c r="B183" s="16"/>
      <c r="C183" s="23"/>
      <c r="D183" s="16"/>
      <c r="E183" s="16"/>
      <c r="F183" s="19"/>
      <c r="G183" s="71"/>
      <c r="H183" s="16"/>
      <c r="I183" s="16"/>
      <c r="K183" s="71"/>
    </row>
    <row r="184" spans="1:11">
      <c r="A184" s="16"/>
      <c r="B184" s="16"/>
      <c r="C184" s="23"/>
      <c r="D184" s="16"/>
      <c r="E184" s="16"/>
      <c r="F184" s="19"/>
      <c r="G184" s="71"/>
      <c r="H184" s="16"/>
      <c r="I184" s="16"/>
      <c r="K184" s="71"/>
    </row>
  </sheetData>
  <sortState ref="A38:D50">
    <sortCondition ref="B4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opLeftCell="A70" workbookViewId="0">
      <selection activeCell="Q76" sqref="Q76"/>
    </sheetView>
  </sheetViews>
  <sheetFormatPr baseColWidth="10" defaultRowHeight="15" x14ac:dyDescent="0"/>
  <cols>
    <col min="1" max="1" width="3.1640625" bestFit="1" customWidth="1"/>
    <col min="2" max="3" width="10.1640625" bestFit="1" customWidth="1"/>
    <col min="4" max="4" width="17.33203125" bestFit="1" customWidth="1"/>
    <col min="5" max="5" width="1.83203125" bestFit="1" customWidth="1"/>
    <col min="6" max="6" width="2.1640625" bestFit="1" customWidth="1"/>
    <col min="7" max="7" width="3.1640625" bestFit="1" customWidth="1"/>
    <col min="8" max="9" width="10.1640625" bestFit="1" customWidth="1"/>
    <col min="10" max="10" width="30" bestFit="1" customWidth="1"/>
    <col min="11" max="11" width="3.1640625" bestFit="1" customWidth="1"/>
    <col min="12" max="12" width="2.1640625" bestFit="1" customWidth="1"/>
    <col min="13" max="13" width="4.1640625" style="16" bestFit="1" customWidth="1"/>
    <col min="14" max="14" width="10.1640625" style="62" bestFit="1" customWidth="1"/>
    <col min="15" max="15" width="2.1640625" style="62" bestFit="1" customWidth="1"/>
    <col min="16" max="16" width="10.83203125" style="63"/>
    <col min="18" max="18" width="7" style="65" customWidth="1"/>
    <col min="19" max="19" width="4.1640625" style="65" bestFit="1" customWidth="1"/>
    <col min="20" max="20" width="8.83203125" style="65" bestFit="1" customWidth="1"/>
    <col min="21" max="22" width="5.1640625" style="65" bestFit="1" customWidth="1"/>
    <col min="23" max="23" width="10.33203125" style="65" bestFit="1" customWidth="1"/>
    <col min="24" max="24" width="2.1640625" style="65" bestFit="1" customWidth="1"/>
    <col min="25" max="25" width="7.1640625" style="65" bestFit="1" customWidth="1"/>
    <col min="26" max="26" width="6.1640625" style="65" bestFit="1" customWidth="1"/>
    <col min="27" max="27" width="4.1640625" style="65" bestFit="1" customWidth="1"/>
  </cols>
  <sheetData>
    <row r="1" spans="1:27">
      <c r="A1" s="61" t="s">
        <v>1031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 t="s">
        <v>1032</v>
      </c>
      <c r="O1" s="62" t="s">
        <v>1033</v>
      </c>
      <c r="P1" s="63" t="s">
        <v>1034</v>
      </c>
      <c r="Q1" t="s">
        <v>993</v>
      </c>
      <c r="R1" s="65" t="s">
        <v>992</v>
      </c>
    </row>
    <row r="2" spans="1:27">
      <c r="A2" s="61" t="s">
        <v>1038</v>
      </c>
      <c r="B2" s="61" t="s">
        <v>1039</v>
      </c>
      <c r="C2" s="61" t="s">
        <v>1040</v>
      </c>
      <c r="D2" s="61" t="s">
        <v>1042</v>
      </c>
      <c r="E2" s="61"/>
      <c r="F2" s="61"/>
      <c r="G2" s="61" t="s">
        <v>1038</v>
      </c>
      <c r="H2" s="61" t="s">
        <v>1039</v>
      </c>
      <c r="I2" s="61" t="s">
        <v>1040</v>
      </c>
      <c r="J2" s="61" t="s">
        <v>1041</v>
      </c>
      <c r="K2" s="61"/>
      <c r="L2" s="61"/>
      <c r="M2" s="61" t="s">
        <v>1036</v>
      </c>
      <c r="N2" s="62" t="s">
        <v>1037</v>
      </c>
      <c r="R2" s="66" t="s">
        <v>998</v>
      </c>
      <c r="S2" s="66" t="s">
        <v>999</v>
      </c>
      <c r="T2" s="66" t="s">
        <v>1000</v>
      </c>
      <c r="U2" s="66" t="s">
        <v>998</v>
      </c>
      <c r="V2" s="66" t="s">
        <v>999</v>
      </c>
      <c r="W2" s="66" t="s">
        <v>1001</v>
      </c>
      <c r="X2" s="66" t="s">
        <v>1002</v>
      </c>
      <c r="Y2" s="66" t="s">
        <v>1003</v>
      </c>
      <c r="Z2" s="66" t="s">
        <v>1004</v>
      </c>
      <c r="AA2" s="66" t="s">
        <v>1005</v>
      </c>
    </row>
    <row r="3" spans="1:27" s="16" customForma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70"/>
      <c r="P3" s="71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>
      <c r="A4">
        <v>10</v>
      </c>
      <c r="B4">
        <v>101016022</v>
      </c>
      <c r="C4">
        <v>101016222</v>
      </c>
      <c r="D4" t="s">
        <v>444</v>
      </c>
      <c r="E4" t="s">
        <v>262</v>
      </c>
      <c r="F4" t="s">
        <v>263</v>
      </c>
      <c r="G4">
        <v>10</v>
      </c>
      <c r="H4">
        <v>101015923</v>
      </c>
      <c r="I4">
        <v>101016023</v>
      </c>
      <c r="J4" t="s">
        <v>445</v>
      </c>
      <c r="K4">
        <v>60</v>
      </c>
      <c r="L4" t="s">
        <v>268</v>
      </c>
      <c r="M4" s="16">
        <v>1</v>
      </c>
      <c r="N4" s="62">
        <v>101016122</v>
      </c>
    </row>
    <row r="5" spans="1:27">
      <c r="A5">
        <v>10</v>
      </c>
      <c r="B5">
        <v>101016022</v>
      </c>
      <c r="C5">
        <v>101016222</v>
      </c>
      <c r="D5" t="s">
        <v>444</v>
      </c>
      <c r="E5" t="s">
        <v>262</v>
      </c>
      <c r="F5" t="s">
        <v>263</v>
      </c>
      <c r="G5">
        <v>10</v>
      </c>
      <c r="H5">
        <v>101015924</v>
      </c>
      <c r="I5">
        <v>101016024</v>
      </c>
      <c r="J5" t="s">
        <v>446</v>
      </c>
      <c r="K5">
        <v>60</v>
      </c>
      <c r="L5" t="s">
        <v>268</v>
      </c>
      <c r="M5" s="16">
        <v>2</v>
      </c>
      <c r="N5" s="62">
        <v>101016122</v>
      </c>
    </row>
    <row r="6" spans="1:27">
      <c r="A6">
        <v>10</v>
      </c>
      <c r="B6">
        <v>101016022</v>
      </c>
      <c r="C6">
        <v>101016222</v>
      </c>
      <c r="D6" t="s">
        <v>444</v>
      </c>
      <c r="E6" t="s">
        <v>262</v>
      </c>
      <c r="F6" t="s">
        <v>263</v>
      </c>
      <c r="G6">
        <v>10</v>
      </c>
      <c r="H6">
        <v>101015925</v>
      </c>
      <c r="I6">
        <v>101016025</v>
      </c>
      <c r="J6" t="s">
        <v>447</v>
      </c>
      <c r="K6">
        <v>60</v>
      </c>
      <c r="L6" t="s">
        <v>268</v>
      </c>
      <c r="M6" s="16">
        <v>3</v>
      </c>
      <c r="N6" s="62">
        <v>101016122</v>
      </c>
    </row>
    <row r="7" spans="1:27">
      <c r="A7">
        <v>10</v>
      </c>
      <c r="B7">
        <v>101016022</v>
      </c>
      <c r="C7">
        <v>101016222</v>
      </c>
      <c r="D7" t="s">
        <v>444</v>
      </c>
      <c r="E7" t="s">
        <v>262</v>
      </c>
      <c r="F7" t="s">
        <v>263</v>
      </c>
      <c r="G7">
        <v>10</v>
      </c>
      <c r="H7">
        <v>101015929</v>
      </c>
      <c r="I7">
        <v>101016029</v>
      </c>
      <c r="J7" t="s">
        <v>448</v>
      </c>
      <c r="K7">
        <v>60</v>
      </c>
      <c r="L7" t="s">
        <v>263</v>
      </c>
      <c r="M7" s="16">
        <v>7</v>
      </c>
      <c r="N7" s="62">
        <v>101016122</v>
      </c>
    </row>
    <row r="8" spans="1:27">
      <c r="A8">
        <v>10</v>
      </c>
      <c r="B8">
        <v>101016022</v>
      </c>
      <c r="C8">
        <v>101016222</v>
      </c>
      <c r="D8" t="s">
        <v>444</v>
      </c>
      <c r="E8" t="s">
        <v>262</v>
      </c>
      <c r="F8" t="s">
        <v>263</v>
      </c>
      <c r="G8">
        <v>10</v>
      </c>
      <c r="H8">
        <v>101015930</v>
      </c>
      <c r="I8">
        <v>101016030</v>
      </c>
      <c r="J8" t="s">
        <v>449</v>
      </c>
      <c r="K8">
        <v>60</v>
      </c>
      <c r="L8" t="s">
        <v>268</v>
      </c>
      <c r="M8" s="16">
        <v>8</v>
      </c>
      <c r="N8" s="62">
        <v>101016122</v>
      </c>
    </row>
    <row r="9" spans="1:27">
      <c r="A9">
        <v>10</v>
      </c>
      <c r="B9">
        <v>101016022</v>
      </c>
      <c r="C9">
        <v>101016222</v>
      </c>
      <c r="D9" t="s">
        <v>444</v>
      </c>
      <c r="E9" t="s">
        <v>262</v>
      </c>
      <c r="F9" t="s">
        <v>263</v>
      </c>
      <c r="G9">
        <v>10</v>
      </c>
      <c r="H9">
        <v>101015933</v>
      </c>
      <c r="I9">
        <v>101016033</v>
      </c>
      <c r="J9" t="s">
        <v>450</v>
      </c>
      <c r="K9">
        <v>60</v>
      </c>
      <c r="L9" t="s">
        <v>268</v>
      </c>
      <c r="M9" s="16">
        <v>11</v>
      </c>
      <c r="N9" s="62">
        <v>101016122</v>
      </c>
    </row>
    <row r="10" spans="1:27">
      <c r="A10">
        <v>10</v>
      </c>
      <c r="B10">
        <v>101016022</v>
      </c>
      <c r="C10">
        <v>101016222</v>
      </c>
      <c r="D10" t="s">
        <v>444</v>
      </c>
      <c r="E10" t="s">
        <v>262</v>
      </c>
      <c r="F10" t="s">
        <v>263</v>
      </c>
      <c r="G10">
        <v>10</v>
      </c>
      <c r="H10">
        <v>101015935</v>
      </c>
      <c r="I10">
        <v>101016035</v>
      </c>
      <c r="J10" t="s">
        <v>451</v>
      </c>
      <c r="K10">
        <v>60</v>
      </c>
      <c r="L10" t="s">
        <v>268</v>
      </c>
      <c r="M10" s="16">
        <v>13</v>
      </c>
      <c r="N10" s="62">
        <v>101016122</v>
      </c>
    </row>
    <row r="11" spans="1:27">
      <c r="A11">
        <v>10</v>
      </c>
      <c r="B11">
        <v>101016022</v>
      </c>
      <c r="C11">
        <v>101016222</v>
      </c>
      <c r="D11" t="s">
        <v>444</v>
      </c>
      <c r="E11" t="s">
        <v>262</v>
      </c>
      <c r="F11" t="s">
        <v>263</v>
      </c>
      <c r="G11">
        <v>10</v>
      </c>
      <c r="H11">
        <v>101015935</v>
      </c>
      <c r="I11">
        <v>101016035</v>
      </c>
      <c r="J11" t="s">
        <v>452</v>
      </c>
      <c r="K11">
        <v>60</v>
      </c>
      <c r="L11" t="s">
        <v>268</v>
      </c>
      <c r="M11" s="16">
        <v>13</v>
      </c>
      <c r="N11" s="62">
        <v>101016122</v>
      </c>
    </row>
    <row r="12" spans="1:27">
      <c r="A12">
        <v>10</v>
      </c>
      <c r="B12">
        <v>101016022</v>
      </c>
      <c r="C12">
        <v>101016222</v>
      </c>
      <c r="D12" t="s">
        <v>444</v>
      </c>
      <c r="E12" t="s">
        <v>262</v>
      </c>
      <c r="F12" t="s">
        <v>263</v>
      </c>
      <c r="G12">
        <v>10</v>
      </c>
      <c r="H12">
        <v>101015936</v>
      </c>
      <c r="I12">
        <v>101016036</v>
      </c>
      <c r="J12" t="s">
        <v>453</v>
      </c>
      <c r="K12">
        <v>60</v>
      </c>
      <c r="L12" t="s">
        <v>263</v>
      </c>
      <c r="M12" s="16">
        <v>14</v>
      </c>
      <c r="N12" s="62">
        <v>101016122</v>
      </c>
    </row>
    <row r="13" spans="1:27">
      <c r="A13">
        <v>10</v>
      </c>
      <c r="B13">
        <v>101016022</v>
      </c>
      <c r="C13">
        <v>101016222</v>
      </c>
      <c r="D13" t="s">
        <v>444</v>
      </c>
      <c r="E13" t="s">
        <v>262</v>
      </c>
      <c r="F13" t="s">
        <v>263</v>
      </c>
      <c r="G13">
        <v>10</v>
      </c>
      <c r="H13">
        <v>101015936</v>
      </c>
      <c r="I13">
        <v>101016036</v>
      </c>
      <c r="J13" t="s">
        <v>454</v>
      </c>
      <c r="K13">
        <v>60</v>
      </c>
      <c r="L13" t="s">
        <v>263</v>
      </c>
      <c r="M13" s="16">
        <v>14</v>
      </c>
      <c r="N13" s="62">
        <v>101016122</v>
      </c>
    </row>
    <row r="14" spans="1:27">
      <c r="A14">
        <v>10</v>
      </c>
      <c r="B14">
        <v>101016022</v>
      </c>
      <c r="C14">
        <v>101016222</v>
      </c>
      <c r="D14" t="s">
        <v>444</v>
      </c>
      <c r="E14" t="s">
        <v>262</v>
      </c>
      <c r="F14" t="s">
        <v>263</v>
      </c>
      <c r="G14">
        <v>10</v>
      </c>
      <c r="H14">
        <v>101015936</v>
      </c>
      <c r="I14">
        <v>101016036</v>
      </c>
      <c r="J14" t="s">
        <v>455</v>
      </c>
      <c r="K14">
        <v>60</v>
      </c>
      <c r="L14" t="s">
        <v>263</v>
      </c>
      <c r="M14" s="16">
        <v>14</v>
      </c>
      <c r="N14" s="62">
        <v>101016122</v>
      </c>
    </row>
    <row r="15" spans="1:27">
      <c r="A15">
        <v>10</v>
      </c>
      <c r="B15">
        <v>101016022</v>
      </c>
      <c r="C15">
        <v>101016222</v>
      </c>
      <c r="D15" t="s">
        <v>444</v>
      </c>
      <c r="E15" t="s">
        <v>262</v>
      </c>
      <c r="F15" t="s">
        <v>263</v>
      </c>
      <c r="G15">
        <v>10</v>
      </c>
      <c r="H15">
        <v>101015937</v>
      </c>
      <c r="I15">
        <v>101016037</v>
      </c>
      <c r="J15" t="s">
        <v>456</v>
      </c>
      <c r="K15">
        <v>60</v>
      </c>
      <c r="L15" t="s">
        <v>263</v>
      </c>
      <c r="M15" s="16">
        <v>15</v>
      </c>
      <c r="N15" s="62">
        <v>101016122</v>
      </c>
    </row>
    <row r="16" spans="1:27">
      <c r="A16">
        <v>10</v>
      </c>
      <c r="B16">
        <v>101016022</v>
      </c>
      <c r="C16">
        <v>101016222</v>
      </c>
      <c r="D16" t="s">
        <v>444</v>
      </c>
      <c r="E16" t="s">
        <v>262</v>
      </c>
      <c r="F16" t="s">
        <v>263</v>
      </c>
      <c r="G16">
        <v>10</v>
      </c>
      <c r="H16">
        <v>101015942</v>
      </c>
      <c r="I16">
        <v>101016042</v>
      </c>
      <c r="J16" t="s">
        <v>457</v>
      </c>
      <c r="K16">
        <v>60</v>
      </c>
      <c r="L16" t="s">
        <v>268</v>
      </c>
      <c r="M16" s="16">
        <v>20</v>
      </c>
      <c r="N16" s="62">
        <v>101016122</v>
      </c>
    </row>
    <row r="17" spans="1:14">
      <c r="A17">
        <v>10</v>
      </c>
      <c r="B17">
        <v>101016022</v>
      </c>
      <c r="C17">
        <v>101016222</v>
      </c>
      <c r="D17" t="s">
        <v>444</v>
      </c>
      <c r="E17" t="s">
        <v>262</v>
      </c>
      <c r="F17" t="s">
        <v>263</v>
      </c>
      <c r="G17">
        <v>10</v>
      </c>
      <c r="H17">
        <v>101015945</v>
      </c>
      <c r="I17">
        <v>101016045</v>
      </c>
      <c r="J17" t="s">
        <v>458</v>
      </c>
      <c r="K17">
        <v>60</v>
      </c>
      <c r="L17" t="s">
        <v>268</v>
      </c>
      <c r="M17" s="16">
        <v>23</v>
      </c>
      <c r="N17" s="62">
        <v>101016122</v>
      </c>
    </row>
    <row r="18" spans="1:14">
      <c r="A18">
        <v>10</v>
      </c>
      <c r="B18">
        <v>101016022</v>
      </c>
      <c r="C18">
        <v>101016222</v>
      </c>
      <c r="D18" t="s">
        <v>444</v>
      </c>
      <c r="E18" t="s">
        <v>262</v>
      </c>
      <c r="F18" t="s">
        <v>263</v>
      </c>
      <c r="G18">
        <v>10</v>
      </c>
      <c r="H18">
        <v>101015950</v>
      </c>
      <c r="I18">
        <v>101016050</v>
      </c>
      <c r="J18" t="s">
        <v>459</v>
      </c>
      <c r="K18">
        <v>60</v>
      </c>
      <c r="L18" t="s">
        <v>263</v>
      </c>
      <c r="M18" s="16">
        <v>28</v>
      </c>
      <c r="N18" s="62">
        <v>101016122</v>
      </c>
    </row>
    <row r="19" spans="1:14">
      <c r="A19">
        <v>10</v>
      </c>
      <c r="B19">
        <v>101016022</v>
      </c>
      <c r="C19">
        <v>101016222</v>
      </c>
      <c r="D19" t="s">
        <v>444</v>
      </c>
      <c r="E19" t="s">
        <v>262</v>
      </c>
      <c r="F19" t="s">
        <v>263</v>
      </c>
      <c r="G19">
        <v>10</v>
      </c>
      <c r="H19">
        <v>101015952</v>
      </c>
      <c r="I19">
        <v>101016052</v>
      </c>
      <c r="J19" t="s">
        <v>460</v>
      </c>
      <c r="K19">
        <v>60</v>
      </c>
      <c r="L19" t="s">
        <v>268</v>
      </c>
      <c r="M19" s="16">
        <v>30</v>
      </c>
      <c r="N19" s="62">
        <v>101016122</v>
      </c>
    </row>
    <row r="20" spans="1:14">
      <c r="A20">
        <v>10</v>
      </c>
      <c r="B20">
        <v>101016022</v>
      </c>
      <c r="C20">
        <v>101016222</v>
      </c>
      <c r="D20" t="s">
        <v>444</v>
      </c>
      <c r="E20" t="s">
        <v>262</v>
      </c>
      <c r="F20" t="s">
        <v>263</v>
      </c>
      <c r="G20">
        <v>10</v>
      </c>
      <c r="H20">
        <v>101015953</v>
      </c>
      <c r="I20">
        <v>101016042</v>
      </c>
      <c r="J20" t="s">
        <v>461</v>
      </c>
      <c r="K20">
        <v>39</v>
      </c>
      <c r="L20" t="s">
        <v>268</v>
      </c>
      <c r="M20" s="16">
        <v>20</v>
      </c>
      <c r="N20" s="62">
        <v>101016122</v>
      </c>
    </row>
    <row r="21" spans="1:14">
      <c r="A21">
        <v>10</v>
      </c>
      <c r="B21">
        <v>101016022</v>
      </c>
      <c r="C21">
        <v>101016222</v>
      </c>
      <c r="D21" t="s">
        <v>444</v>
      </c>
      <c r="E21" t="s">
        <v>262</v>
      </c>
      <c r="F21" t="s">
        <v>263</v>
      </c>
      <c r="G21">
        <v>10</v>
      </c>
      <c r="H21">
        <v>101015959</v>
      </c>
      <c r="I21">
        <v>101016059</v>
      </c>
      <c r="J21" t="s">
        <v>462</v>
      </c>
      <c r="K21">
        <v>60</v>
      </c>
      <c r="L21" t="s">
        <v>263</v>
      </c>
      <c r="M21" s="16">
        <v>37</v>
      </c>
      <c r="N21" s="62">
        <v>101016122</v>
      </c>
    </row>
    <row r="22" spans="1:14">
      <c r="A22">
        <v>10</v>
      </c>
      <c r="B22">
        <v>101016022</v>
      </c>
      <c r="C22">
        <v>101016222</v>
      </c>
      <c r="D22" t="s">
        <v>444</v>
      </c>
      <c r="E22" t="s">
        <v>262</v>
      </c>
      <c r="F22" t="s">
        <v>263</v>
      </c>
      <c r="G22">
        <v>10</v>
      </c>
      <c r="H22">
        <v>101015964</v>
      </c>
      <c r="I22">
        <v>101016064</v>
      </c>
      <c r="J22" t="s">
        <v>463</v>
      </c>
      <c r="K22">
        <v>60</v>
      </c>
      <c r="L22" t="s">
        <v>263</v>
      </c>
      <c r="M22" s="16">
        <v>42</v>
      </c>
      <c r="N22" s="62">
        <v>101016122</v>
      </c>
    </row>
    <row r="23" spans="1:14">
      <c r="A23">
        <v>10</v>
      </c>
      <c r="B23">
        <v>101016022</v>
      </c>
      <c r="C23">
        <v>101016222</v>
      </c>
      <c r="D23" t="s">
        <v>444</v>
      </c>
      <c r="E23" t="s">
        <v>262</v>
      </c>
      <c r="F23" t="s">
        <v>263</v>
      </c>
      <c r="G23">
        <v>10</v>
      </c>
      <c r="H23">
        <v>101015964</v>
      </c>
      <c r="I23">
        <v>101016064</v>
      </c>
      <c r="J23" t="s">
        <v>464</v>
      </c>
      <c r="K23">
        <v>60</v>
      </c>
      <c r="L23" t="s">
        <v>268</v>
      </c>
      <c r="M23" s="16">
        <v>42</v>
      </c>
      <c r="N23" s="62">
        <v>101016122</v>
      </c>
    </row>
    <row r="24" spans="1:14">
      <c r="A24">
        <v>10</v>
      </c>
      <c r="B24">
        <v>101016022</v>
      </c>
      <c r="C24">
        <v>101016222</v>
      </c>
      <c r="D24" t="s">
        <v>444</v>
      </c>
      <c r="E24" t="s">
        <v>262</v>
      </c>
      <c r="F24" t="s">
        <v>263</v>
      </c>
      <c r="G24">
        <v>10</v>
      </c>
      <c r="H24">
        <v>101015967</v>
      </c>
      <c r="I24">
        <v>101016067</v>
      </c>
      <c r="J24" t="s">
        <v>465</v>
      </c>
      <c r="K24">
        <v>60</v>
      </c>
      <c r="L24" t="s">
        <v>263</v>
      </c>
      <c r="M24" s="16">
        <v>45</v>
      </c>
      <c r="N24" s="62">
        <v>101016122</v>
      </c>
    </row>
    <row r="25" spans="1:14">
      <c r="A25">
        <v>10</v>
      </c>
      <c r="B25">
        <v>101016022</v>
      </c>
      <c r="C25">
        <v>101016222</v>
      </c>
      <c r="D25" t="s">
        <v>444</v>
      </c>
      <c r="E25" t="s">
        <v>262</v>
      </c>
      <c r="F25" t="s">
        <v>263</v>
      </c>
      <c r="G25">
        <v>10</v>
      </c>
      <c r="H25">
        <v>101015971</v>
      </c>
      <c r="I25">
        <v>101016071</v>
      </c>
      <c r="J25" t="s">
        <v>466</v>
      </c>
      <c r="K25">
        <v>60</v>
      </c>
      <c r="L25" t="s">
        <v>268</v>
      </c>
      <c r="M25" s="16">
        <v>49</v>
      </c>
      <c r="N25" s="62">
        <v>101016122</v>
      </c>
    </row>
    <row r="26" spans="1:14">
      <c r="A26">
        <v>10</v>
      </c>
      <c r="B26">
        <v>101016022</v>
      </c>
      <c r="C26">
        <v>101016222</v>
      </c>
      <c r="D26" t="s">
        <v>444</v>
      </c>
      <c r="E26" t="s">
        <v>262</v>
      </c>
      <c r="F26" t="s">
        <v>263</v>
      </c>
      <c r="G26">
        <v>10</v>
      </c>
      <c r="H26">
        <v>101015971</v>
      </c>
      <c r="I26">
        <v>101016071</v>
      </c>
      <c r="J26" t="s">
        <v>467</v>
      </c>
      <c r="K26">
        <v>60</v>
      </c>
      <c r="L26" t="s">
        <v>268</v>
      </c>
      <c r="M26" s="16">
        <v>49</v>
      </c>
      <c r="N26" s="62">
        <v>101016122</v>
      </c>
    </row>
    <row r="27" spans="1:14">
      <c r="A27">
        <v>10</v>
      </c>
      <c r="B27">
        <v>101016022</v>
      </c>
      <c r="C27">
        <v>101016222</v>
      </c>
      <c r="D27" t="s">
        <v>444</v>
      </c>
      <c r="E27" t="s">
        <v>262</v>
      </c>
      <c r="F27" t="s">
        <v>263</v>
      </c>
      <c r="G27">
        <v>10</v>
      </c>
      <c r="H27">
        <v>101015976</v>
      </c>
      <c r="I27">
        <v>101016076</v>
      </c>
      <c r="J27" t="s">
        <v>468</v>
      </c>
      <c r="K27">
        <v>60</v>
      </c>
      <c r="L27" t="s">
        <v>263</v>
      </c>
      <c r="M27" s="16">
        <v>54</v>
      </c>
      <c r="N27" s="62">
        <v>101016122</v>
      </c>
    </row>
    <row r="28" spans="1:14">
      <c r="A28">
        <v>10</v>
      </c>
      <c r="B28">
        <v>101016022</v>
      </c>
      <c r="C28">
        <v>101016222</v>
      </c>
      <c r="D28" t="s">
        <v>444</v>
      </c>
      <c r="E28" t="s">
        <v>262</v>
      </c>
      <c r="F28" t="s">
        <v>263</v>
      </c>
      <c r="G28">
        <v>10</v>
      </c>
      <c r="H28">
        <v>101015976</v>
      </c>
      <c r="I28">
        <v>101016076</v>
      </c>
      <c r="J28" t="s">
        <v>469</v>
      </c>
      <c r="K28">
        <v>60</v>
      </c>
      <c r="L28" t="s">
        <v>268</v>
      </c>
      <c r="M28" s="16">
        <v>54</v>
      </c>
      <c r="N28" s="62">
        <v>101016122</v>
      </c>
    </row>
    <row r="29" spans="1:14">
      <c r="A29">
        <v>10</v>
      </c>
      <c r="B29">
        <v>101016022</v>
      </c>
      <c r="C29">
        <v>101016222</v>
      </c>
      <c r="D29" t="s">
        <v>444</v>
      </c>
      <c r="E29" t="s">
        <v>262</v>
      </c>
      <c r="F29" t="s">
        <v>263</v>
      </c>
      <c r="G29">
        <v>10</v>
      </c>
      <c r="H29">
        <v>101015977</v>
      </c>
      <c r="I29">
        <v>101016077</v>
      </c>
      <c r="J29" t="s">
        <v>470</v>
      </c>
      <c r="K29">
        <v>60</v>
      </c>
      <c r="L29" t="s">
        <v>268</v>
      </c>
      <c r="M29" s="16">
        <v>55</v>
      </c>
      <c r="N29" s="62">
        <v>101016122</v>
      </c>
    </row>
    <row r="30" spans="1:14">
      <c r="A30">
        <v>10</v>
      </c>
      <c r="B30">
        <v>101016022</v>
      </c>
      <c r="C30">
        <v>101016222</v>
      </c>
      <c r="D30" t="s">
        <v>444</v>
      </c>
      <c r="E30" t="s">
        <v>262</v>
      </c>
      <c r="F30" t="s">
        <v>263</v>
      </c>
      <c r="G30">
        <v>10</v>
      </c>
      <c r="H30">
        <v>101015978</v>
      </c>
      <c r="I30">
        <v>101016078</v>
      </c>
      <c r="J30" t="s">
        <v>471</v>
      </c>
      <c r="K30">
        <v>60</v>
      </c>
      <c r="L30" t="s">
        <v>268</v>
      </c>
      <c r="M30" s="16">
        <v>56</v>
      </c>
      <c r="N30" s="62">
        <v>101016122</v>
      </c>
    </row>
    <row r="31" spans="1:14">
      <c r="A31">
        <v>10</v>
      </c>
      <c r="B31">
        <v>101016022</v>
      </c>
      <c r="C31">
        <v>101016222</v>
      </c>
      <c r="D31" t="s">
        <v>444</v>
      </c>
      <c r="E31" t="s">
        <v>262</v>
      </c>
      <c r="F31" t="s">
        <v>263</v>
      </c>
      <c r="G31">
        <v>10</v>
      </c>
      <c r="H31">
        <v>101015978</v>
      </c>
      <c r="I31">
        <v>101016078</v>
      </c>
      <c r="J31" t="s">
        <v>472</v>
      </c>
      <c r="K31">
        <v>60</v>
      </c>
      <c r="L31" t="s">
        <v>268</v>
      </c>
      <c r="M31" s="16">
        <v>56</v>
      </c>
      <c r="N31" s="62">
        <v>101016122</v>
      </c>
    </row>
    <row r="32" spans="1:14">
      <c r="A32">
        <v>10</v>
      </c>
      <c r="B32">
        <v>101016022</v>
      </c>
      <c r="C32">
        <v>101016222</v>
      </c>
      <c r="D32" t="s">
        <v>444</v>
      </c>
      <c r="E32" t="s">
        <v>262</v>
      </c>
      <c r="F32" t="s">
        <v>263</v>
      </c>
      <c r="G32">
        <v>10</v>
      </c>
      <c r="H32">
        <v>101015978</v>
      </c>
      <c r="I32">
        <v>101016078</v>
      </c>
      <c r="J32" t="s">
        <v>473</v>
      </c>
      <c r="K32">
        <v>60</v>
      </c>
      <c r="L32" t="s">
        <v>268</v>
      </c>
      <c r="M32" s="16">
        <v>56</v>
      </c>
      <c r="N32" s="62">
        <v>101016122</v>
      </c>
    </row>
    <row r="33" spans="1:15">
      <c r="A33">
        <v>10</v>
      </c>
      <c r="B33">
        <v>101016022</v>
      </c>
      <c r="C33">
        <v>101016222</v>
      </c>
      <c r="D33" t="s">
        <v>444</v>
      </c>
      <c r="E33" t="s">
        <v>262</v>
      </c>
      <c r="F33" t="s">
        <v>263</v>
      </c>
      <c r="G33">
        <v>10</v>
      </c>
      <c r="H33">
        <v>101015980</v>
      </c>
      <c r="I33">
        <v>101016080</v>
      </c>
      <c r="J33" t="s">
        <v>474</v>
      </c>
      <c r="K33">
        <v>60</v>
      </c>
      <c r="L33" t="s">
        <v>268</v>
      </c>
      <c r="M33" s="16">
        <v>58</v>
      </c>
      <c r="N33" s="62">
        <v>101016122</v>
      </c>
    </row>
    <row r="34" spans="1:15">
      <c r="A34">
        <v>10</v>
      </c>
      <c r="B34">
        <v>101016022</v>
      </c>
      <c r="C34">
        <v>101016222</v>
      </c>
      <c r="D34" t="s">
        <v>444</v>
      </c>
      <c r="E34" t="s">
        <v>262</v>
      </c>
      <c r="F34" t="s">
        <v>263</v>
      </c>
      <c r="G34">
        <v>10</v>
      </c>
      <c r="H34">
        <v>101015986</v>
      </c>
      <c r="I34">
        <v>101016086</v>
      </c>
      <c r="J34" t="s">
        <v>475</v>
      </c>
      <c r="K34">
        <v>60</v>
      </c>
      <c r="L34" t="s">
        <v>263</v>
      </c>
      <c r="M34" s="16">
        <v>64</v>
      </c>
      <c r="N34" s="62">
        <v>101016122</v>
      </c>
    </row>
    <row r="35" spans="1:15">
      <c r="A35">
        <v>10</v>
      </c>
      <c r="B35">
        <v>101016022</v>
      </c>
      <c r="C35">
        <v>101016222</v>
      </c>
      <c r="D35" t="s">
        <v>444</v>
      </c>
      <c r="E35" t="s">
        <v>262</v>
      </c>
      <c r="F35" t="s">
        <v>263</v>
      </c>
      <c r="G35">
        <v>10</v>
      </c>
      <c r="H35">
        <v>101015990</v>
      </c>
      <c r="I35">
        <v>101016090</v>
      </c>
      <c r="J35" t="s">
        <v>476</v>
      </c>
      <c r="K35">
        <v>60</v>
      </c>
      <c r="L35" t="s">
        <v>263</v>
      </c>
      <c r="M35" s="16">
        <v>68</v>
      </c>
      <c r="N35" s="62">
        <v>101016122</v>
      </c>
    </row>
    <row r="36" spans="1:15">
      <c r="A36">
        <v>10</v>
      </c>
      <c r="B36">
        <v>101016022</v>
      </c>
      <c r="C36">
        <v>101016222</v>
      </c>
      <c r="D36" t="s">
        <v>444</v>
      </c>
      <c r="E36" t="s">
        <v>262</v>
      </c>
      <c r="F36" t="s">
        <v>263</v>
      </c>
      <c r="G36">
        <v>10</v>
      </c>
      <c r="H36">
        <v>101015994</v>
      </c>
      <c r="I36">
        <v>101016094</v>
      </c>
      <c r="J36" t="s">
        <v>477</v>
      </c>
      <c r="K36">
        <v>60</v>
      </c>
      <c r="L36" t="s">
        <v>263</v>
      </c>
      <c r="M36" s="16">
        <v>72</v>
      </c>
      <c r="N36" s="62">
        <v>101016122</v>
      </c>
    </row>
    <row r="37" spans="1:15">
      <c r="A37">
        <v>10</v>
      </c>
      <c r="B37">
        <v>101016022</v>
      </c>
      <c r="C37">
        <v>101016222</v>
      </c>
      <c r="D37" t="s">
        <v>444</v>
      </c>
      <c r="E37" t="s">
        <v>262</v>
      </c>
      <c r="F37" t="s">
        <v>263</v>
      </c>
      <c r="G37">
        <v>10</v>
      </c>
      <c r="H37">
        <v>101015996</v>
      </c>
      <c r="I37">
        <v>101016096</v>
      </c>
      <c r="J37" t="s">
        <v>478</v>
      </c>
      <c r="K37">
        <v>60</v>
      </c>
      <c r="L37" t="s">
        <v>268</v>
      </c>
      <c r="M37" s="16">
        <v>74</v>
      </c>
      <c r="N37" s="62">
        <v>101016122</v>
      </c>
    </row>
    <row r="38" spans="1:15">
      <c r="A38">
        <v>10</v>
      </c>
      <c r="B38">
        <v>101016022</v>
      </c>
      <c r="C38">
        <v>101016222</v>
      </c>
      <c r="D38" t="s">
        <v>444</v>
      </c>
      <c r="E38" t="s">
        <v>262</v>
      </c>
      <c r="F38" t="s">
        <v>263</v>
      </c>
      <c r="G38">
        <v>10</v>
      </c>
      <c r="H38">
        <v>101016005</v>
      </c>
      <c r="I38">
        <v>101016105</v>
      </c>
      <c r="J38" t="s">
        <v>479</v>
      </c>
      <c r="K38">
        <v>60</v>
      </c>
      <c r="L38" t="s">
        <v>263</v>
      </c>
      <c r="M38" s="16">
        <v>83</v>
      </c>
      <c r="N38" s="62">
        <v>101016122</v>
      </c>
    </row>
    <row r="39" spans="1:15">
      <c r="A39">
        <v>10</v>
      </c>
      <c r="B39">
        <v>101016022</v>
      </c>
      <c r="C39">
        <v>101016222</v>
      </c>
      <c r="D39" t="s">
        <v>444</v>
      </c>
      <c r="E39" t="s">
        <v>262</v>
      </c>
      <c r="F39" t="s">
        <v>263</v>
      </c>
      <c r="G39">
        <v>10</v>
      </c>
      <c r="H39">
        <v>101016005</v>
      </c>
      <c r="I39">
        <v>101016105</v>
      </c>
      <c r="J39" t="s">
        <v>480</v>
      </c>
      <c r="K39">
        <v>60</v>
      </c>
      <c r="L39" t="s">
        <v>268</v>
      </c>
      <c r="M39" s="16">
        <v>83</v>
      </c>
      <c r="N39" s="62">
        <v>101016122</v>
      </c>
    </row>
    <row r="40" spans="1:15">
      <c r="A40">
        <v>10</v>
      </c>
      <c r="B40">
        <v>101016022</v>
      </c>
      <c r="C40">
        <v>101016222</v>
      </c>
      <c r="D40" t="s">
        <v>444</v>
      </c>
      <c r="E40" t="s">
        <v>262</v>
      </c>
      <c r="F40" t="s">
        <v>263</v>
      </c>
      <c r="G40">
        <v>10</v>
      </c>
      <c r="H40">
        <v>101016007</v>
      </c>
      <c r="I40">
        <v>101016107</v>
      </c>
      <c r="J40" t="s">
        <v>481</v>
      </c>
      <c r="K40">
        <v>60</v>
      </c>
      <c r="L40" t="s">
        <v>268</v>
      </c>
      <c r="M40" s="16">
        <v>85</v>
      </c>
      <c r="N40" s="62">
        <v>101016122</v>
      </c>
    </row>
    <row r="41" spans="1:15">
      <c r="A41">
        <v>10</v>
      </c>
      <c r="B41">
        <v>101016022</v>
      </c>
      <c r="C41">
        <v>101016222</v>
      </c>
      <c r="D41" t="s">
        <v>444</v>
      </c>
      <c r="E41" t="s">
        <v>262</v>
      </c>
      <c r="F41" t="s">
        <v>263</v>
      </c>
      <c r="G41">
        <v>10</v>
      </c>
      <c r="H41">
        <v>101016014</v>
      </c>
      <c r="I41">
        <v>101016114</v>
      </c>
      <c r="J41" t="s">
        <v>482</v>
      </c>
      <c r="K41">
        <v>60</v>
      </c>
      <c r="L41" t="s">
        <v>263</v>
      </c>
      <c r="M41" s="16">
        <v>92</v>
      </c>
      <c r="N41" s="62">
        <v>101016122</v>
      </c>
    </row>
    <row r="42" spans="1:15">
      <c r="A42">
        <v>10</v>
      </c>
      <c r="B42">
        <v>101016022</v>
      </c>
      <c r="C42">
        <v>101016222</v>
      </c>
      <c r="D42" t="s">
        <v>444</v>
      </c>
      <c r="E42" t="s">
        <v>262</v>
      </c>
      <c r="F42" t="s">
        <v>263</v>
      </c>
      <c r="G42">
        <v>10</v>
      </c>
      <c r="H42">
        <v>101016015</v>
      </c>
      <c r="I42">
        <v>101016115</v>
      </c>
      <c r="J42" t="s">
        <v>483</v>
      </c>
      <c r="K42">
        <v>60</v>
      </c>
      <c r="L42" t="s">
        <v>268</v>
      </c>
      <c r="M42" s="16">
        <v>93</v>
      </c>
      <c r="N42" s="62">
        <v>101016122</v>
      </c>
    </row>
    <row r="43" spans="1:15">
      <c r="A43">
        <v>10</v>
      </c>
      <c r="B43">
        <v>101016022</v>
      </c>
      <c r="C43">
        <v>101016222</v>
      </c>
      <c r="D43" t="s">
        <v>444</v>
      </c>
      <c r="E43" t="s">
        <v>262</v>
      </c>
      <c r="F43" t="s">
        <v>263</v>
      </c>
      <c r="G43">
        <v>10</v>
      </c>
      <c r="H43">
        <v>101016015</v>
      </c>
      <c r="I43">
        <v>101016115</v>
      </c>
      <c r="J43" t="s">
        <v>484</v>
      </c>
      <c r="K43">
        <v>60</v>
      </c>
      <c r="L43" t="s">
        <v>268</v>
      </c>
      <c r="M43" s="16">
        <v>93</v>
      </c>
      <c r="N43" s="62">
        <v>101016122</v>
      </c>
    </row>
    <row r="44" spans="1:15">
      <c r="A44">
        <v>10</v>
      </c>
      <c r="B44">
        <v>101016022</v>
      </c>
      <c r="C44">
        <v>101016222</v>
      </c>
      <c r="D44" t="s">
        <v>444</v>
      </c>
      <c r="E44" t="s">
        <v>262</v>
      </c>
      <c r="F44" t="s">
        <v>263</v>
      </c>
      <c r="G44">
        <v>10</v>
      </c>
      <c r="H44">
        <v>101016017</v>
      </c>
      <c r="I44">
        <v>101016117</v>
      </c>
      <c r="J44" t="s">
        <v>485</v>
      </c>
      <c r="K44">
        <v>60</v>
      </c>
      <c r="L44" t="s">
        <v>268</v>
      </c>
      <c r="M44" s="16">
        <v>95</v>
      </c>
      <c r="N44" s="62">
        <v>101016122</v>
      </c>
    </row>
    <row r="45" spans="1:15">
      <c r="A45">
        <v>10</v>
      </c>
      <c r="B45">
        <v>101016022</v>
      </c>
      <c r="C45">
        <v>101016222</v>
      </c>
      <c r="D45" t="s">
        <v>444</v>
      </c>
      <c r="E45" t="s">
        <v>262</v>
      </c>
      <c r="F45" t="s">
        <v>263</v>
      </c>
      <c r="G45">
        <v>10</v>
      </c>
      <c r="H45">
        <v>101016017</v>
      </c>
      <c r="I45">
        <v>101016117</v>
      </c>
      <c r="J45" t="s">
        <v>486</v>
      </c>
      <c r="K45">
        <v>60</v>
      </c>
      <c r="L45" t="s">
        <v>268</v>
      </c>
      <c r="M45" s="16">
        <v>95</v>
      </c>
      <c r="N45" s="62">
        <v>101016122</v>
      </c>
    </row>
    <row r="46" spans="1:15">
      <c r="A46">
        <v>10</v>
      </c>
      <c r="B46">
        <v>101016022</v>
      </c>
      <c r="C46">
        <v>101016222</v>
      </c>
      <c r="D46" t="s">
        <v>444</v>
      </c>
      <c r="E46" t="s">
        <v>262</v>
      </c>
      <c r="F46" t="s">
        <v>263</v>
      </c>
      <c r="G46">
        <v>10</v>
      </c>
      <c r="H46">
        <v>101016018</v>
      </c>
      <c r="I46">
        <v>101016118</v>
      </c>
      <c r="J46" t="s">
        <v>487</v>
      </c>
      <c r="K46">
        <v>60</v>
      </c>
      <c r="L46" t="s">
        <v>263</v>
      </c>
      <c r="M46" s="16">
        <v>96</v>
      </c>
      <c r="N46" s="62">
        <v>101016122</v>
      </c>
    </row>
    <row r="47" spans="1:15">
      <c r="A47">
        <v>10</v>
      </c>
      <c r="B47">
        <v>101016022</v>
      </c>
      <c r="C47">
        <v>101016222</v>
      </c>
      <c r="D47" t="s">
        <v>444</v>
      </c>
      <c r="E47" t="s">
        <v>262</v>
      </c>
      <c r="F47" t="s">
        <v>263</v>
      </c>
      <c r="G47">
        <v>10</v>
      </c>
      <c r="H47">
        <v>101016023</v>
      </c>
      <c r="I47">
        <v>101016123</v>
      </c>
      <c r="J47" t="s">
        <v>488</v>
      </c>
      <c r="K47">
        <v>60</v>
      </c>
      <c r="L47" t="s">
        <v>263</v>
      </c>
      <c r="M47" s="16">
        <v>100</v>
      </c>
      <c r="N47" s="62">
        <v>101016122</v>
      </c>
      <c r="O47" s="62">
        <v>1</v>
      </c>
    </row>
    <row r="48" spans="1:15">
      <c r="A48">
        <v>10</v>
      </c>
      <c r="B48">
        <v>101016022</v>
      </c>
      <c r="C48">
        <v>101016222</v>
      </c>
      <c r="D48" t="s">
        <v>444</v>
      </c>
      <c r="E48" t="s">
        <v>262</v>
      </c>
      <c r="F48" t="s">
        <v>263</v>
      </c>
      <c r="G48">
        <v>10</v>
      </c>
      <c r="H48">
        <v>101016024</v>
      </c>
      <c r="I48">
        <v>101016076</v>
      </c>
      <c r="J48" t="s">
        <v>489</v>
      </c>
      <c r="K48">
        <v>24</v>
      </c>
      <c r="L48" t="s">
        <v>268</v>
      </c>
      <c r="M48" s="16">
        <v>52</v>
      </c>
      <c r="N48" s="62">
        <v>101016122</v>
      </c>
      <c r="O48" s="62" t="s">
        <v>981</v>
      </c>
    </row>
    <row r="49" spans="1:15">
      <c r="A49">
        <v>10</v>
      </c>
      <c r="B49">
        <v>101016022</v>
      </c>
      <c r="C49">
        <v>101016222</v>
      </c>
      <c r="D49" t="s">
        <v>444</v>
      </c>
      <c r="E49" t="s">
        <v>262</v>
      </c>
      <c r="F49" t="s">
        <v>263</v>
      </c>
      <c r="G49">
        <v>10</v>
      </c>
      <c r="H49">
        <v>101016025</v>
      </c>
      <c r="I49">
        <v>101016125</v>
      </c>
      <c r="J49" t="s">
        <v>490</v>
      </c>
      <c r="K49">
        <v>60</v>
      </c>
      <c r="L49" t="s">
        <v>263</v>
      </c>
      <c r="M49" s="16">
        <v>100</v>
      </c>
      <c r="N49" s="62">
        <v>101016122</v>
      </c>
      <c r="O49" s="62">
        <v>1</v>
      </c>
    </row>
    <row r="50" spans="1:15">
      <c r="A50">
        <v>10</v>
      </c>
      <c r="B50">
        <v>101016022</v>
      </c>
      <c r="C50">
        <v>101016222</v>
      </c>
      <c r="D50" t="s">
        <v>444</v>
      </c>
      <c r="E50" t="s">
        <v>262</v>
      </c>
      <c r="F50" t="s">
        <v>263</v>
      </c>
      <c r="G50">
        <v>10</v>
      </c>
      <c r="H50">
        <v>101016029</v>
      </c>
      <c r="I50">
        <v>101016129</v>
      </c>
      <c r="J50" t="s">
        <v>491</v>
      </c>
      <c r="K50">
        <v>60</v>
      </c>
      <c r="L50" t="s">
        <v>263</v>
      </c>
      <c r="M50" s="16">
        <v>100</v>
      </c>
      <c r="N50" s="62">
        <v>101016122</v>
      </c>
      <c r="O50" s="62">
        <v>1</v>
      </c>
    </row>
    <row r="51" spans="1:15">
      <c r="A51">
        <v>10</v>
      </c>
      <c r="B51">
        <v>101016022</v>
      </c>
      <c r="C51">
        <v>101016222</v>
      </c>
      <c r="D51" t="s">
        <v>444</v>
      </c>
      <c r="E51" t="s">
        <v>262</v>
      </c>
      <c r="F51" t="s">
        <v>263</v>
      </c>
      <c r="G51">
        <v>10</v>
      </c>
      <c r="H51">
        <v>101016031</v>
      </c>
      <c r="I51">
        <v>101016131</v>
      </c>
      <c r="J51" t="s">
        <v>492</v>
      </c>
      <c r="K51">
        <v>60</v>
      </c>
      <c r="L51" t="s">
        <v>263</v>
      </c>
      <c r="M51" s="16">
        <v>100</v>
      </c>
      <c r="N51" s="62">
        <v>101016122</v>
      </c>
      <c r="O51" s="62">
        <v>1</v>
      </c>
    </row>
    <row r="52" spans="1:15">
      <c r="A52">
        <v>10</v>
      </c>
      <c r="B52">
        <v>101016022</v>
      </c>
      <c r="C52">
        <v>101016222</v>
      </c>
      <c r="D52" t="s">
        <v>444</v>
      </c>
      <c r="E52" t="s">
        <v>262</v>
      </c>
      <c r="F52" t="s">
        <v>263</v>
      </c>
      <c r="G52">
        <v>10</v>
      </c>
      <c r="H52">
        <v>101016036</v>
      </c>
      <c r="I52">
        <v>101016134</v>
      </c>
      <c r="J52" t="s">
        <v>493</v>
      </c>
      <c r="K52">
        <v>60</v>
      </c>
      <c r="L52" t="s">
        <v>268</v>
      </c>
      <c r="M52" s="16">
        <v>98</v>
      </c>
      <c r="N52" s="62">
        <v>101016122</v>
      </c>
      <c r="O52" s="62">
        <v>1</v>
      </c>
    </row>
    <row r="53" spans="1:15">
      <c r="A53">
        <v>10</v>
      </c>
      <c r="B53">
        <v>101016022</v>
      </c>
      <c r="C53">
        <v>101016222</v>
      </c>
      <c r="D53" t="s">
        <v>444</v>
      </c>
      <c r="E53" t="s">
        <v>262</v>
      </c>
      <c r="F53" t="s">
        <v>263</v>
      </c>
      <c r="G53">
        <v>10</v>
      </c>
      <c r="H53">
        <v>101016039</v>
      </c>
      <c r="I53">
        <v>101016135</v>
      </c>
      <c r="J53" t="s">
        <v>494</v>
      </c>
      <c r="K53">
        <v>60</v>
      </c>
      <c r="L53" t="s">
        <v>263</v>
      </c>
      <c r="M53" s="16">
        <v>96</v>
      </c>
      <c r="N53" s="62">
        <v>101016122</v>
      </c>
      <c r="O53" s="62">
        <v>1</v>
      </c>
    </row>
    <row r="54" spans="1:15">
      <c r="A54">
        <v>10</v>
      </c>
      <c r="B54">
        <v>101016022</v>
      </c>
      <c r="C54">
        <v>101016222</v>
      </c>
      <c r="D54" t="s">
        <v>444</v>
      </c>
      <c r="E54" t="s">
        <v>262</v>
      </c>
      <c r="F54" t="s">
        <v>263</v>
      </c>
      <c r="G54">
        <v>10</v>
      </c>
      <c r="H54">
        <v>101016039</v>
      </c>
      <c r="I54">
        <v>101016134</v>
      </c>
      <c r="J54" t="s">
        <v>495</v>
      </c>
      <c r="K54">
        <v>60</v>
      </c>
      <c r="L54" t="s">
        <v>268</v>
      </c>
      <c r="M54" s="16">
        <v>95</v>
      </c>
      <c r="N54" s="62">
        <v>101016122</v>
      </c>
      <c r="O54" s="62">
        <v>1</v>
      </c>
    </row>
    <row r="55" spans="1:15">
      <c r="A55">
        <v>10</v>
      </c>
      <c r="B55">
        <v>101016022</v>
      </c>
      <c r="C55">
        <v>101016222</v>
      </c>
      <c r="D55" t="s">
        <v>444</v>
      </c>
      <c r="E55" t="s">
        <v>262</v>
      </c>
      <c r="F55" t="s">
        <v>263</v>
      </c>
      <c r="G55">
        <v>10</v>
      </c>
      <c r="H55">
        <v>101016039</v>
      </c>
      <c r="I55">
        <v>101016139</v>
      </c>
      <c r="J55" t="s">
        <v>496</v>
      </c>
      <c r="K55">
        <v>60</v>
      </c>
      <c r="L55" t="s">
        <v>268</v>
      </c>
      <c r="M55" s="16">
        <v>100</v>
      </c>
      <c r="N55" s="62">
        <v>101016122</v>
      </c>
      <c r="O55" s="62">
        <v>1</v>
      </c>
    </row>
    <row r="56" spans="1:15">
      <c r="A56">
        <v>10</v>
      </c>
      <c r="B56">
        <v>101016022</v>
      </c>
      <c r="C56">
        <v>101016222</v>
      </c>
      <c r="D56" t="s">
        <v>444</v>
      </c>
      <c r="E56" t="s">
        <v>262</v>
      </c>
      <c r="F56" t="s">
        <v>263</v>
      </c>
      <c r="G56">
        <v>10</v>
      </c>
      <c r="H56">
        <v>101016040</v>
      </c>
      <c r="I56">
        <v>101016134</v>
      </c>
      <c r="J56" t="s">
        <v>497</v>
      </c>
      <c r="K56">
        <v>60</v>
      </c>
      <c r="L56" t="s">
        <v>268</v>
      </c>
      <c r="M56" s="16">
        <v>94</v>
      </c>
      <c r="N56" s="62">
        <v>101016122</v>
      </c>
      <c r="O56" s="62">
        <v>1</v>
      </c>
    </row>
    <row r="57" spans="1:15">
      <c r="A57">
        <v>10</v>
      </c>
      <c r="B57">
        <v>101016022</v>
      </c>
      <c r="C57">
        <v>101016222</v>
      </c>
      <c r="D57" t="s">
        <v>444</v>
      </c>
      <c r="E57" t="s">
        <v>262</v>
      </c>
      <c r="F57" t="s">
        <v>263</v>
      </c>
      <c r="G57">
        <v>10</v>
      </c>
      <c r="H57">
        <v>101016044</v>
      </c>
      <c r="I57">
        <v>101016134</v>
      </c>
      <c r="J57" t="s">
        <v>498</v>
      </c>
      <c r="K57">
        <v>60</v>
      </c>
      <c r="L57" t="s">
        <v>268</v>
      </c>
      <c r="M57" s="16">
        <v>90</v>
      </c>
      <c r="N57" s="62">
        <v>101016122</v>
      </c>
      <c r="O57" s="62">
        <v>1</v>
      </c>
    </row>
    <row r="58" spans="1:15">
      <c r="A58">
        <v>10</v>
      </c>
      <c r="B58">
        <v>101016022</v>
      </c>
      <c r="C58">
        <v>101016222</v>
      </c>
      <c r="D58" t="s">
        <v>444</v>
      </c>
      <c r="E58" t="s">
        <v>262</v>
      </c>
      <c r="F58" t="s">
        <v>263</v>
      </c>
      <c r="G58">
        <v>10</v>
      </c>
      <c r="H58">
        <v>101016044</v>
      </c>
      <c r="I58">
        <v>101016134</v>
      </c>
      <c r="J58" t="s">
        <v>499</v>
      </c>
      <c r="K58">
        <v>60</v>
      </c>
      <c r="L58" t="s">
        <v>268</v>
      </c>
      <c r="M58" s="16">
        <v>90</v>
      </c>
      <c r="N58" s="62">
        <v>101016122</v>
      </c>
      <c r="O58" s="62">
        <v>1</v>
      </c>
    </row>
    <row r="59" spans="1:15">
      <c r="A59">
        <v>10</v>
      </c>
      <c r="B59">
        <v>101016022</v>
      </c>
      <c r="C59">
        <v>101016222</v>
      </c>
      <c r="D59" t="s">
        <v>444</v>
      </c>
      <c r="E59" t="s">
        <v>262</v>
      </c>
      <c r="F59" t="s">
        <v>263</v>
      </c>
      <c r="G59">
        <v>10</v>
      </c>
      <c r="H59">
        <v>101016045</v>
      </c>
      <c r="I59">
        <v>101016134</v>
      </c>
      <c r="J59" t="s">
        <v>500</v>
      </c>
      <c r="K59">
        <v>60</v>
      </c>
      <c r="L59" t="s">
        <v>263</v>
      </c>
      <c r="M59" s="16">
        <v>89</v>
      </c>
      <c r="N59" s="62">
        <v>101016122</v>
      </c>
      <c r="O59" s="62">
        <v>1</v>
      </c>
    </row>
    <row r="60" spans="1:15">
      <c r="A60">
        <v>10</v>
      </c>
      <c r="B60">
        <v>101016022</v>
      </c>
      <c r="C60">
        <v>101016222</v>
      </c>
      <c r="D60" t="s">
        <v>444</v>
      </c>
      <c r="E60" t="s">
        <v>262</v>
      </c>
      <c r="F60" t="s">
        <v>263</v>
      </c>
      <c r="G60">
        <v>10</v>
      </c>
      <c r="H60">
        <v>101016046</v>
      </c>
      <c r="I60">
        <v>101016134</v>
      </c>
      <c r="J60" t="s">
        <v>501</v>
      </c>
      <c r="K60">
        <v>60</v>
      </c>
      <c r="L60" t="s">
        <v>268</v>
      </c>
      <c r="M60" s="16">
        <v>88</v>
      </c>
      <c r="N60" s="62">
        <v>101016122</v>
      </c>
      <c r="O60" s="62">
        <v>1</v>
      </c>
    </row>
    <row r="61" spans="1:15">
      <c r="A61">
        <v>10</v>
      </c>
      <c r="B61">
        <v>101016022</v>
      </c>
      <c r="C61">
        <v>101016222</v>
      </c>
      <c r="D61" t="s">
        <v>444</v>
      </c>
      <c r="E61" t="s">
        <v>262</v>
      </c>
      <c r="F61" t="s">
        <v>263</v>
      </c>
      <c r="G61">
        <v>10</v>
      </c>
      <c r="H61">
        <v>101016047</v>
      </c>
      <c r="I61">
        <v>101016134</v>
      </c>
      <c r="J61" t="s">
        <v>502</v>
      </c>
      <c r="K61">
        <v>60</v>
      </c>
      <c r="L61" t="s">
        <v>263</v>
      </c>
      <c r="M61" s="16">
        <v>87</v>
      </c>
      <c r="N61" s="62">
        <v>101016122</v>
      </c>
      <c r="O61" s="62">
        <v>1</v>
      </c>
    </row>
    <row r="62" spans="1:15">
      <c r="A62">
        <v>10</v>
      </c>
      <c r="B62">
        <v>101016022</v>
      </c>
      <c r="C62">
        <v>101016222</v>
      </c>
      <c r="D62" t="s">
        <v>444</v>
      </c>
      <c r="E62" t="s">
        <v>262</v>
      </c>
      <c r="F62" t="s">
        <v>263</v>
      </c>
      <c r="G62">
        <v>10</v>
      </c>
      <c r="H62">
        <v>101016054</v>
      </c>
      <c r="I62">
        <v>101016134</v>
      </c>
      <c r="J62" t="s">
        <v>503</v>
      </c>
      <c r="K62">
        <v>60</v>
      </c>
      <c r="L62" t="s">
        <v>263</v>
      </c>
      <c r="M62" s="16">
        <v>80</v>
      </c>
      <c r="N62" s="62">
        <v>101016122</v>
      </c>
      <c r="O62" s="62">
        <v>1</v>
      </c>
    </row>
    <row r="63" spans="1:15">
      <c r="A63">
        <v>10</v>
      </c>
      <c r="B63">
        <v>101016022</v>
      </c>
      <c r="C63">
        <v>101016222</v>
      </c>
      <c r="D63" t="s">
        <v>444</v>
      </c>
      <c r="E63" t="s">
        <v>262</v>
      </c>
      <c r="F63" t="s">
        <v>263</v>
      </c>
      <c r="G63">
        <v>10</v>
      </c>
      <c r="H63">
        <v>101016060</v>
      </c>
      <c r="I63">
        <v>101016134</v>
      </c>
      <c r="J63" t="s">
        <v>278</v>
      </c>
      <c r="K63">
        <v>60</v>
      </c>
      <c r="L63" t="s">
        <v>268</v>
      </c>
      <c r="M63" s="16">
        <v>74</v>
      </c>
      <c r="N63" s="62">
        <v>101016122</v>
      </c>
      <c r="O63" s="62">
        <v>1</v>
      </c>
    </row>
    <row r="64" spans="1:15">
      <c r="A64">
        <v>10</v>
      </c>
      <c r="B64">
        <v>101016022</v>
      </c>
      <c r="C64">
        <v>101016222</v>
      </c>
      <c r="D64" t="s">
        <v>444</v>
      </c>
      <c r="E64" t="s">
        <v>262</v>
      </c>
      <c r="F64" t="s">
        <v>263</v>
      </c>
      <c r="G64">
        <v>10</v>
      </c>
      <c r="H64">
        <v>101016064</v>
      </c>
      <c r="I64">
        <v>101016134</v>
      </c>
      <c r="J64" t="s">
        <v>280</v>
      </c>
      <c r="K64">
        <v>60</v>
      </c>
      <c r="L64" t="s">
        <v>268</v>
      </c>
      <c r="M64" s="16">
        <v>70</v>
      </c>
      <c r="N64" s="62">
        <v>101016122</v>
      </c>
      <c r="O64" s="62">
        <v>1</v>
      </c>
    </row>
    <row r="65" spans="1:27">
      <c r="A65">
        <v>10</v>
      </c>
      <c r="B65">
        <v>101016022</v>
      </c>
      <c r="C65">
        <v>101016222</v>
      </c>
      <c r="D65" t="s">
        <v>444</v>
      </c>
      <c r="E65" t="s">
        <v>262</v>
      </c>
      <c r="F65" t="s">
        <v>263</v>
      </c>
      <c r="G65">
        <v>10</v>
      </c>
      <c r="H65">
        <v>101016065</v>
      </c>
      <c r="I65">
        <v>101016134</v>
      </c>
      <c r="J65" s="58" t="s">
        <v>274</v>
      </c>
      <c r="K65">
        <v>60</v>
      </c>
      <c r="L65" t="s">
        <v>263</v>
      </c>
      <c r="M65" s="16">
        <v>69</v>
      </c>
      <c r="N65" s="62">
        <v>101016122</v>
      </c>
      <c r="O65" s="62">
        <v>1</v>
      </c>
    </row>
    <row r="66" spans="1:27">
      <c r="A66">
        <v>10</v>
      </c>
      <c r="B66">
        <v>101016022</v>
      </c>
      <c r="C66">
        <v>101016222</v>
      </c>
      <c r="D66" t="s">
        <v>444</v>
      </c>
      <c r="E66" t="s">
        <v>262</v>
      </c>
      <c r="F66" t="s">
        <v>263</v>
      </c>
      <c r="G66">
        <v>10</v>
      </c>
      <c r="H66">
        <v>101016065</v>
      </c>
      <c r="I66">
        <v>101016134</v>
      </c>
      <c r="J66" s="58" t="s">
        <v>279</v>
      </c>
      <c r="K66">
        <v>60</v>
      </c>
      <c r="L66" t="s">
        <v>268</v>
      </c>
      <c r="M66" s="16">
        <v>69</v>
      </c>
      <c r="N66" s="62">
        <v>101016122</v>
      </c>
      <c r="O66" s="62">
        <v>1</v>
      </c>
    </row>
    <row r="67" spans="1:27">
      <c r="A67">
        <v>10</v>
      </c>
      <c r="B67">
        <v>101016022</v>
      </c>
      <c r="C67">
        <v>101016222</v>
      </c>
      <c r="D67" t="s">
        <v>444</v>
      </c>
      <c r="E67" t="s">
        <v>262</v>
      </c>
      <c r="F67" t="s">
        <v>263</v>
      </c>
      <c r="G67">
        <v>10</v>
      </c>
      <c r="H67">
        <v>101016067</v>
      </c>
      <c r="I67">
        <v>101016134</v>
      </c>
      <c r="J67" s="58" t="s">
        <v>277</v>
      </c>
      <c r="K67">
        <v>60</v>
      </c>
      <c r="L67" t="s">
        <v>268</v>
      </c>
      <c r="M67" s="16">
        <v>67</v>
      </c>
      <c r="N67" s="62">
        <v>101016122</v>
      </c>
      <c r="O67" s="62">
        <v>1</v>
      </c>
    </row>
    <row r="68" spans="1:27">
      <c r="A68">
        <v>10</v>
      </c>
      <c r="B68">
        <v>101016022</v>
      </c>
      <c r="C68">
        <v>101016222</v>
      </c>
      <c r="D68" t="s">
        <v>444</v>
      </c>
      <c r="E68" t="s">
        <v>262</v>
      </c>
      <c r="F68" t="s">
        <v>263</v>
      </c>
      <c r="G68">
        <v>10</v>
      </c>
      <c r="H68">
        <v>101016069</v>
      </c>
      <c r="I68">
        <v>101016134</v>
      </c>
      <c r="J68" s="58" t="s">
        <v>282</v>
      </c>
      <c r="K68">
        <v>54</v>
      </c>
      <c r="L68" t="s">
        <v>268</v>
      </c>
      <c r="M68" s="16">
        <v>65</v>
      </c>
      <c r="N68" s="62">
        <v>101016122</v>
      </c>
      <c r="O68" s="62">
        <v>1</v>
      </c>
    </row>
    <row r="69" spans="1:27">
      <c r="A69">
        <v>10</v>
      </c>
      <c r="B69">
        <v>101016022</v>
      </c>
      <c r="C69">
        <v>101016222</v>
      </c>
      <c r="D69" t="s">
        <v>444</v>
      </c>
      <c r="E69" t="s">
        <v>262</v>
      </c>
      <c r="F69" t="s">
        <v>263</v>
      </c>
      <c r="G69">
        <v>10</v>
      </c>
      <c r="H69">
        <v>101016073</v>
      </c>
      <c r="I69">
        <v>101016173</v>
      </c>
      <c r="J69" s="58" t="s">
        <v>504</v>
      </c>
      <c r="K69">
        <v>60</v>
      </c>
      <c r="L69" t="s">
        <v>268</v>
      </c>
      <c r="M69" s="16">
        <v>100</v>
      </c>
      <c r="N69" s="62">
        <v>101016122</v>
      </c>
      <c r="O69" s="62">
        <v>1</v>
      </c>
    </row>
    <row r="70" spans="1:27">
      <c r="A70">
        <v>10</v>
      </c>
      <c r="B70">
        <v>101016022</v>
      </c>
      <c r="C70">
        <v>101016222</v>
      </c>
      <c r="D70" t="s">
        <v>444</v>
      </c>
      <c r="E70" t="s">
        <v>262</v>
      </c>
      <c r="F70" t="s">
        <v>263</v>
      </c>
      <c r="G70">
        <v>10</v>
      </c>
      <c r="H70">
        <v>101016079</v>
      </c>
      <c r="I70">
        <v>101016134</v>
      </c>
      <c r="J70" s="58" t="s">
        <v>276</v>
      </c>
      <c r="K70" s="1">
        <v>0</v>
      </c>
      <c r="L70" s="1" t="s">
        <v>268</v>
      </c>
      <c r="M70" s="30">
        <v>55</v>
      </c>
      <c r="N70" s="62">
        <v>101016122</v>
      </c>
      <c r="O70" s="62">
        <v>1</v>
      </c>
    </row>
    <row r="71" spans="1:27">
      <c r="A71">
        <v>10</v>
      </c>
      <c r="B71">
        <v>101016022</v>
      </c>
      <c r="C71">
        <v>101016222</v>
      </c>
      <c r="D71" t="s">
        <v>444</v>
      </c>
      <c r="E71" t="s">
        <v>262</v>
      </c>
      <c r="F71" t="s">
        <v>263</v>
      </c>
      <c r="G71">
        <v>10</v>
      </c>
      <c r="H71">
        <v>101016080</v>
      </c>
      <c r="I71">
        <v>101016134</v>
      </c>
      <c r="J71" s="58" t="s">
        <v>281</v>
      </c>
      <c r="K71" s="1">
        <v>0</v>
      </c>
      <c r="L71" s="1" t="s">
        <v>268</v>
      </c>
      <c r="M71" s="30">
        <v>54</v>
      </c>
      <c r="N71" s="62">
        <v>101016122</v>
      </c>
      <c r="O71" s="62">
        <v>1</v>
      </c>
    </row>
    <row r="72" spans="1:27">
      <c r="A72">
        <v>10</v>
      </c>
      <c r="B72">
        <v>101016022</v>
      </c>
      <c r="C72">
        <v>101016222</v>
      </c>
      <c r="D72" t="s">
        <v>444</v>
      </c>
      <c r="E72" t="s">
        <v>262</v>
      </c>
      <c r="F72" t="s">
        <v>263</v>
      </c>
      <c r="G72">
        <v>10</v>
      </c>
      <c r="H72">
        <v>101016090</v>
      </c>
      <c r="I72">
        <v>101016190</v>
      </c>
      <c r="J72" s="58" t="s">
        <v>505</v>
      </c>
      <c r="K72">
        <v>60</v>
      </c>
      <c r="L72" t="s">
        <v>263</v>
      </c>
      <c r="M72" s="16">
        <v>100</v>
      </c>
      <c r="N72" s="62">
        <v>101016122</v>
      </c>
      <c r="O72" s="62">
        <v>1</v>
      </c>
    </row>
    <row r="73" spans="1:27">
      <c r="A73">
        <v>10</v>
      </c>
      <c r="B73">
        <v>101016022</v>
      </c>
      <c r="C73">
        <v>101016222</v>
      </c>
      <c r="D73" t="s">
        <v>444</v>
      </c>
      <c r="E73" t="s">
        <v>262</v>
      </c>
      <c r="F73" t="s">
        <v>263</v>
      </c>
      <c r="G73">
        <v>10</v>
      </c>
      <c r="H73">
        <v>101016093</v>
      </c>
      <c r="I73">
        <v>101016193</v>
      </c>
      <c r="J73" s="58" t="s">
        <v>506</v>
      </c>
      <c r="K73">
        <v>60</v>
      </c>
      <c r="L73" t="s">
        <v>263</v>
      </c>
      <c r="M73" s="16">
        <v>100</v>
      </c>
      <c r="N73" s="62">
        <v>101016122</v>
      </c>
      <c r="O73" s="62">
        <v>1</v>
      </c>
    </row>
    <row r="74" spans="1:27">
      <c r="A74">
        <v>10</v>
      </c>
      <c r="B74">
        <v>101016022</v>
      </c>
      <c r="C74">
        <v>101016222</v>
      </c>
      <c r="D74" t="s">
        <v>444</v>
      </c>
      <c r="E74" t="s">
        <v>262</v>
      </c>
      <c r="F74" t="s">
        <v>263</v>
      </c>
      <c r="G74">
        <v>10</v>
      </c>
      <c r="H74">
        <v>101016097</v>
      </c>
      <c r="I74">
        <v>101016169</v>
      </c>
      <c r="J74" s="58" t="s">
        <v>507</v>
      </c>
      <c r="K74">
        <v>60</v>
      </c>
      <c r="L74" t="s">
        <v>268</v>
      </c>
      <c r="M74" s="16">
        <v>72</v>
      </c>
      <c r="N74" s="62">
        <v>101016122</v>
      </c>
      <c r="O74" s="62">
        <v>1</v>
      </c>
    </row>
    <row r="75" spans="1:27">
      <c r="A75">
        <v>10</v>
      </c>
      <c r="B75">
        <v>101016022</v>
      </c>
      <c r="C75">
        <v>101016222</v>
      </c>
      <c r="D75" t="s">
        <v>444</v>
      </c>
      <c r="E75" t="s">
        <v>262</v>
      </c>
      <c r="F75" t="s">
        <v>263</v>
      </c>
      <c r="G75">
        <v>10</v>
      </c>
      <c r="H75">
        <v>101016097</v>
      </c>
      <c r="I75">
        <v>101016197</v>
      </c>
      <c r="J75" s="58" t="s">
        <v>508</v>
      </c>
      <c r="K75">
        <v>60</v>
      </c>
      <c r="L75" t="s">
        <v>268</v>
      </c>
      <c r="M75" s="16">
        <v>100</v>
      </c>
      <c r="N75" s="62">
        <v>101016122</v>
      </c>
      <c r="O75" s="62">
        <v>1</v>
      </c>
    </row>
    <row r="76" spans="1:27">
      <c r="A76">
        <v>10</v>
      </c>
      <c r="B76">
        <v>101016022</v>
      </c>
      <c r="C76">
        <v>101016222</v>
      </c>
      <c r="D76" t="s">
        <v>444</v>
      </c>
      <c r="E76" t="s">
        <v>262</v>
      </c>
      <c r="F76" t="s">
        <v>263</v>
      </c>
      <c r="G76">
        <v>10</v>
      </c>
      <c r="H76">
        <v>101016098</v>
      </c>
      <c r="I76">
        <v>101016134</v>
      </c>
      <c r="J76" s="53" t="s">
        <v>275</v>
      </c>
      <c r="K76" s="1">
        <v>0</v>
      </c>
      <c r="L76" s="1" t="s">
        <v>268</v>
      </c>
      <c r="M76" s="30">
        <v>36</v>
      </c>
      <c r="N76" s="62">
        <v>101016122</v>
      </c>
      <c r="O76" s="62">
        <v>1</v>
      </c>
      <c r="P76" s="64" t="s">
        <v>982</v>
      </c>
      <c r="Q76" t="s">
        <v>987</v>
      </c>
      <c r="R76" s="67">
        <v>1</v>
      </c>
      <c r="S76" s="67">
        <v>72</v>
      </c>
      <c r="T76" s="68" t="s">
        <v>989</v>
      </c>
      <c r="U76" s="67">
        <v>897</v>
      </c>
      <c r="V76" s="67">
        <v>968</v>
      </c>
      <c r="W76" s="67" t="s">
        <v>990</v>
      </c>
      <c r="X76" s="67" t="s">
        <v>991</v>
      </c>
      <c r="Y76" s="67">
        <v>0.98609999999999998</v>
      </c>
      <c r="Z76" s="67">
        <v>99</v>
      </c>
      <c r="AA76" s="67">
        <v>626</v>
      </c>
    </row>
    <row r="77" spans="1:27">
      <c r="A77">
        <v>10</v>
      </c>
      <c r="B77">
        <v>101016022</v>
      </c>
      <c r="C77">
        <v>101016222</v>
      </c>
      <c r="D77" t="s">
        <v>444</v>
      </c>
      <c r="E77" t="s">
        <v>262</v>
      </c>
      <c r="F77" t="s">
        <v>263</v>
      </c>
      <c r="G77">
        <v>10</v>
      </c>
      <c r="H77">
        <v>101016099</v>
      </c>
      <c r="I77">
        <v>101016199</v>
      </c>
      <c r="J77" s="58" t="s">
        <v>509</v>
      </c>
      <c r="K77">
        <v>60</v>
      </c>
      <c r="L77" t="s">
        <v>268</v>
      </c>
      <c r="M77" s="16">
        <v>100</v>
      </c>
      <c r="N77" s="62">
        <v>101016122</v>
      </c>
      <c r="O77" s="62">
        <v>1</v>
      </c>
    </row>
    <row r="78" spans="1:27">
      <c r="A78">
        <v>10</v>
      </c>
      <c r="B78">
        <v>101016022</v>
      </c>
      <c r="C78">
        <v>101016222</v>
      </c>
      <c r="D78" t="s">
        <v>444</v>
      </c>
      <c r="E78" t="s">
        <v>262</v>
      </c>
      <c r="F78" t="s">
        <v>263</v>
      </c>
      <c r="G78">
        <v>10</v>
      </c>
      <c r="H78">
        <v>101016102</v>
      </c>
      <c r="I78">
        <v>101016169</v>
      </c>
      <c r="J78" s="58" t="s">
        <v>510</v>
      </c>
      <c r="K78" s="1">
        <v>60</v>
      </c>
      <c r="L78" t="s">
        <v>263</v>
      </c>
      <c r="M78" s="16">
        <v>67</v>
      </c>
      <c r="N78" s="62">
        <v>101016122</v>
      </c>
      <c r="O78" s="62">
        <v>1</v>
      </c>
    </row>
    <row r="79" spans="1:27">
      <c r="A79">
        <v>10</v>
      </c>
      <c r="B79">
        <v>101016022</v>
      </c>
      <c r="C79">
        <v>101016222</v>
      </c>
      <c r="D79" t="s">
        <v>444</v>
      </c>
      <c r="E79" t="s">
        <v>262</v>
      </c>
      <c r="F79" t="s">
        <v>263</v>
      </c>
      <c r="G79">
        <v>10</v>
      </c>
      <c r="H79">
        <v>101016102</v>
      </c>
      <c r="I79">
        <v>101016169</v>
      </c>
      <c r="J79" s="58" t="s">
        <v>511</v>
      </c>
      <c r="K79" s="1">
        <v>60</v>
      </c>
      <c r="L79" t="s">
        <v>268</v>
      </c>
      <c r="M79" s="16">
        <v>67</v>
      </c>
      <c r="N79" s="62">
        <v>101016122</v>
      </c>
      <c r="O79" s="62">
        <v>1</v>
      </c>
    </row>
    <row r="80" spans="1:27">
      <c r="A80">
        <v>10</v>
      </c>
      <c r="B80">
        <v>101016022</v>
      </c>
      <c r="C80">
        <v>101016222</v>
      </c>
      <c r="D80" t="s">
        <v>444</v>
      </c>
      <c r="E80" t="s">
        <v>262</v>
      </c>
      <c r="F80" t="s">
        <v>263</v>
      </c>
      <c r="G80">
        <v>10</v>
      </c>
      <c r="H80">
        <v>101016102</v>
      </c>
      <c r="I80">
        <v>101016202</v>
      </c>
      <c r="J80" s="58" t="s">
        <v>512</v>
      </c>
      <c r="K80">
        <v>60</v>
      </c>
      <c r="L80" t="s">
        <v>268</v>
      </c>
      <c r="M80" s="16">
        <v>100</v>
      </c>
      <c r="N80" s="62">
        <v>101016122</v>
      </c>
      <c r="O80" s="62">
        <v>1</v>
      </c>
    </row>
    <row r="81" spans="1:27">
      <c r="A81">
        <v>10</v>
      </c>
      <c r="B81">
        <v>101016022</v>
      </c>
      <c r="C81">
        <v>101016222</v>
      </c>
      <c r="D81" t="s">
        <v>444</v>
      </c>
      <c r="E81" t="s">
        <v>262</v>
      </c>
      <c r="F81" t="s">
        <v>263</v>
      </c>
      <c r="G81">
        <v>10</v>
      </c>
      <c r="H81">
        <v>101016121</v>
      </c>
      <c r="I81">
        <v>101016221</v>
      </c>
      <c r="J81" s="58" t="s">
        <v>513</v>
      </c>
      <c r="K81">
        <v>60</v>
      </c>
      <c r="L81" t="s">
        <v>263</v>
      </c>
      <c r="M81" s="16">
        <v>100</v>
      </c>
      <c r="N81" s="62">
        <v>101016122</v>
      </c>
      <c r="O81" s="62">
        <v>1</v>
      </c>
    </row>
    <row r="82" spans="1:27">
      <c r="A82">
        <v>10</v>
      </c>
      <c r="B82">
        <v>101016022</v>
      </c>
      <c r="C82">
        <v>101016222</v>
      </c>
      <c r="D82" t="s">
        <v>444</v>
      </c>
      <c r="E82" t="s">
        <v>262</v>
      </c>
      <c r="F82" t="s">
        <v>263</v>
      </c>
      <c r="G82">
        <v>10</v>
      </c>
      <c r="H82">
        <v>101016121</v>
      </c>
      <c r="I82">
        <v>101016221</v>
      </c>
      <c r="J82" s="58" t="s">
        <v>514</v>
      </c>
      <c r="K82">
        <v>60</v>
      </c>
      <c r="L82" t="s">
        <v>263</v>
      </c>
      <c r="M82" s="16">
        <v>100</v>
      </c>
      <c r="N82" s="62">
        <v>101016122</v>
      </c>
      <c r="O82" s="62">
        <v>1</v>
      </c>
    </row>
    <row r="83" spans="1:27">
      <c r="A83">
        <v>10</v>
      </c>
      <c r="B83">
        <v>101016022</v>
      </c>
      <c r="C83">
        <v>101016222</v>
      </c>
      <c r="D83" t="s">
        <v>444</v>
      </c>
      <c r="E83" t="s">
        <v>262</v>
      </c>
      <c r="F83" t="s">
        <v>263</v>
      </c>
      <c r="G83">
        <v>10</v>
      </c>
      <c r="H83">
        <v>101016124</v>
      </c>
      <c r="I83">
        <v>101016209</v>
      </c>
      <c r="J83" t="s">
        <v>515</v>
      </c>
      <c r="K83">
        <v>60</v>
      </c>
      <c r="L83" t="s">
        <v>263</v>
      </c>
      <c r="M83" s="16">
        <v>85</v>
      </c>
      <c r="N83" s="62">
        <v>101016122</v>
      </c>
      <c r="O83" s="62" t="str">
        <f t="shared" ref="O83:O96" si="0">IF(AND(H83&lt;N83,I83&gt;N83),1,"")</f>
        <v/>
      </c>
    </row>
    <row r="84" spans="1:27">
      <c r="A84">
        <v>10</v>
      </c>
      <c r="B84">
        <v>101016022</v>
      </c>
      <c r="C84">
        <v>101016222</v>
      </c>
      <c r="D84" t="s">
        <v>444</v>
      </c>
      <c r="E84" t="s">
        <v>262</v>
      </c>
      <c r="F84" t="s">
        <v>263</v>
      </c>
      <c r="G84">
        <v>10</v>
      </c>
      <c r="H84">
        <v>101016124</v>
      </c>
      <c r="I84">
        <v>101016219</v>
      </c>
      <c r="J84" t="s">
        <v>516</v>
      </c>
      <c r="K84">
        <v>60</v>
      </c>
      <c r="L84" t="s">
        <v>263</v>
      </c>
      <c r="M84" s="16">
        <v>95</v>
      </c>
      <c r="N84" s="62">
        <v>101016122</v>
      </c>
      <c r="O84" s="62" t="str">
        <f t="shared" si="0"/>
        <v/>
      </c>
    </row>
    <row r="85" spans="1:27">
      <c r="A85">
        <v>10</v>
      </c>
      <c r="B85">
        <v>101016022</v>
      </c>
      <c r="C85">
        <v>101016222</v>
      </c>
      <c r="D85" t="s">
        <v>444</v>
      </c>
      <c r="E85" t="s">
        <v>262</v>
      </c>
      <c r="F85" t="s">
        <v>263</v>
      </c>
      <c r="G85">
        <v>10</v>
      </c>
      <c r="H85">
        <v>101016124</v>
      </c>
      <c r="I85">
        <v>101016207</v>
      </c>
      <c r="J85" t="s">
        <v>517</v>
      </c>
      <c r="K85">
        <v>60</v>
      </c>
      <c r="L85" t="s">
        <v>263</v>
      </c>
      <c r="M85" s="16">
        <v>83</v>
      </c>
      <c r="N85" s="62">
        <v>101016122</v>
      </c>
      <c r="O85" s="62" t="str">
        <f t="shared" si="0"/>
        <v/>
      </c>
    </row>
    <row r="86" spans="1:27">
      <c r="A86">
        <v>10</v>
      </c>
      <c r="B86">
        <v>101016022</v>
      </c>
      <c r="C86">
        <v>101016222</v>
      </c>
      <c r="D86" t="s">
        <v>444</v>
      </c>
      <c r="E86" t="s">
        <v>262</v>
      </c>
      <c r="F86" t="s">
        <v>263</v>
      </c>
      <c r="G86">
        <v>10</v>
      </c>
      <c r="H86">
        <v>101016124</v>
      </c>
      <c r="I86">
        <v>101016199</v>
      </c>
      <c r="J86" t="s">
        <v>518</v>
      </c>
      <c r="K86">
        <v>60</v>
      </c>
      <c r="L86" t="s">
        <v>263</v>
      </c>
      <c r="M86" s="16">
        <v>75</v>
      </c>
      <c r="N86" s="62">
        <v>101016122</v>
      </c>
      <c r="O86" s="62" t="str">
        <f t="shared" si="0"/>
        <v/>
      </c>
    </row>
    <row r="87" spans="1:27">
      <c r="A87">
        <v>10</v>
      </c>
      <c r="B87">
        <v>101016022</v>
      </c>
      <c r="C87">
        <v>101016222</v>
      </c>
      <c r="D87" t="s">
        <v>444</v>
      </c>
      <c r="E87" t="s">
        <v>262</v>
      </c>
      <c r="F87" t="s">
        <v>263</v>
      </c>
      <c r="G87">
        <v>10</v>
      </c>
      <c r="H87">
        <v>101016124</v>
      </c>
      <c r="I87">
        <v>101016189</v>
      </c>
      <c r="J87" s="53" t="s">
        <v>519</v>
      </c>
      <c r="K87">
        <v>0</v>
      </c>
      <c r="L87" t="s">
        <v>263</v>
      </c>
      <c r="M87" s="16">
        <v>65</v>
      </c>
      <c r="N87" s="62">
        <v>101016122</v>
      </c>
      <c r="O87" s="62" t="str">
        <f t="shared" si="0"/>
        <v/>
      </c>
      <c r="P87" s="64" t="s">
        <v>985</v>
      </c>
      <c r="Q87" t="s">
        <v>988</v>
      </c>
      <c r="R87" s="67">
        <v>1</v>
      </c>
      <c r="S87" s="67">
        <v>60</v>
      </c>
      <c r="T87" s="68" t="s">
        <v>989</v>
      </c>
      <c r="U87" s="67">
        <v>909</v>
      </c>
      <c r="V87" s="67">
        <v>968</v>
      </c>
      <c r="W87" s="67" t="s">
        <v>990</v>
      </c>
      <c r="X87" s="67" t="s">
        <v>991</v>
      </c>
      <c r="Y87" s="67">
        <v>1</v>
      </c>
      <c r="Z87" s="67">
        <v>99</v>
      </c>
      <c r="AA87" s="67">
        <v>540</v>
      </c>
    </row>
    <row r="88" spans="1:27">
      <c r="A88">
        <v>10</v>
      </c>
      <c r="B88">
        <v>101016022</v>
      </c>
      <c r="C88">
        <v>101016222</v>
      </c>
      <c r="D88" t="s">
        <v>444</v>
      </c>
      <c r="E88" t="s">
        <v>262</v>
      </c>
      <c r="F88" t="s">
        <v>263</v>
      </c>
      <c r="G88">
        <v>10</v>
      </c>
      <c r="H88">
        <v>101016124</v>
      </c>
      <c r="I88">
        <v>101016184</v>
      </c>
      <c r="J88" s="53" t="s">
        <v>520</v>
      </c>
      <c r="K88">
        <v>0</v>
      </c>
      <c r="L88" t="s">
        <v>263</v>
      </c>
      <c r="M88" s="16">
        <v>60</v>
      </c>
      <c r="N88" s="62">
        <v>101016122</v>
      </c>
      <c r="O88" s="62" t="str">
        <f t="shared" si="0"/>
        <v/>
      </c>
      <c r="P88" s="64" t="s">
        <v>983</v>
      </c>
      <c r="Q88" t="s">
        <v>994</v>
      </c>
      <c r="R88" s="67">
        <v>1</v>
      </c>
      <c r="S88" s="67">
        <v>65</v>
      </c>
      <c r="T88" s="68" t="s">
        <v>989</v>
      </c>
      <c r="U88" s="67">
        <v>904</v>
      </c>
      <c r="V88" s="67">
        <v>968</v>
      </c>
      <c r="W88" s="67" t="s">
        <v>990</v>
      </c>
      <c r="X88" s="67" t="s">
        <v>991</v>
      </c>
      <c r="Y88" s="67">
        <v>1</v>
      </c>
      <c r="Z88" s="67">
        <v>99</v>
      </c>
      <c r="AA88" s="67">
        <v>585</v>
      </c>
    </row>
    <row r="89" spans="1:27">
      <c r="A89">
        <v>10</v>
      </c>
      <c r="B89">
        <v>101016022</v>
      </c>
      <c r="C89">
        <v>101016222</v>
      </c>
      <c r="D89" t="s">
        <v>444</v>
      </c>
      <c r="E89" t="s">
        <v>262</v>
      </c>
      <c r="F89" t="s">
        <v>263</v>
      </c>
      <c r="G89">
        <v>10</v>
      </c>
      <c r="H89">
        <v>101016124</v>
      </c>
      <c r="I89">
        <v>101016184</v>
      </c>
      <c r="J89" s="53" t="s">
        <v>521</v>
      </c>
      <c r="K89">
        <v>0</v>
      </c>
      <c r="L89" t="s">
        <v>263</v>
      </c>
      <c r="M89" s="16">
        <v>60</v>
      </c>
      <c r="N89" s="62">
        <v>101016122</v>
      </c>
      <c r="O89" s="62" t="str">
        <f t="shared" si="0"/>
        <v/>
      </c>
      <c r="P89" s="64" t="s">
        <v>984</v>
      </c>
      <c r="Q89" t="s">
        <v>994</v>
      </c>
      <c r="R89" s="67">
        <v>1</v>
      </c>
      <c r="S89" s="67">
        <v>65</v>
      </c>
      <c r="T89" s="68" t="s">
        <v>989</v>
      </c>
      <c r="U89" s="67">
        <v>904</v>
      </c>
      <c r="V89" s="67">
        <v>968</v>
      </c>
      <c r="W89" s="67" t="s">
        <v>990</v>
      </c>
      <c r="X89" s="67" t="s">
        <v>991</v>
      </c>
      <c r="Y89" s="67">
        <v>1</v>
      </c>
      <c r="Z89" s="67">
        <v>99</v>
      </c>
      <c r="AA89" s="67">
        <v>585</v>
      </c>
    </row>
    <row r="90" spans="1:27">
      <c r="A90">
        <v>10</v>
      </c>
      <c r="B90">
        <v>101016022</v>
      </c>
      <c r="C90">
        <v>101016222</v>
      </c>
      <c r="D90" t="s">
        <v>444</v>
      </c>
      <c r="E90" t="s">
        <v>262</v>
      </c>
      <c r="F90" t="s">
        <v>263</v>
      </c>
      <c r="G90">
        <v>10</v>
      </c>
      <c r="H90">
        <v>101016124</v>
      </c>
      <c r="I90">
        <v>101016204</v>
      </c>
      <c r="J90" t="s">
        <v>522</v>
      </c>
      <c r="K90">
        <v>60</v>
      </c>
      <c r="L90" t="s">
        <v>263</v>
      </c>
      <c r="M90" s="16">
        <v>80</v>
      </c>
      <c r="N90" s="62">
        <v>101016122</v>
      </c>
      <c r="O90" s="62" t="str">
        <f t="shared" si="0"/>
        <v/>
      </c>
    </row>
    <row r="91" spans="1:27">
      <c r="A91">
        <v>10</v>
      </c>
      <c r="B91">
        <v>101016022</v>
      </c>
      <c r="C91">
        <v>101016222</v>
      </c>
      <c r="D91" t="s">
        <v>444</v>
      </c>
      <c r="E91" t="s">
        <v>262</v>
      </c>
      <c r="F91" t="s">
        <v>263</v>
      </c>
      <c r="G91">
        <v>10</v>
      </c>
      <c r="H91">
        <v>101016124</v>
      </c>
      <c r="I91">
        <v>101016198</v>
      </c>
      <c r="J91" t="s">
        <v>523</v>
      </c>
      <c r="K91">
        <v>60</v>
      </c>
      <c r="L91" t="s">
        <v>263</v>
      </c>
      <c r="M91" s="16">
        <v>74</v>
      </c>
      <c r="N91" s="62">
        <v>101016122</v>
      </c>
      <c r="O91" s="62" t="str">
        <f t="shared" si="0"/>
        <v/>
      </c>
    </row>
    <row r="92" spans="1:27">
      <c r="A92">
        <v>10</v>
      </c>
      <c r="B92">
        <v>101016022</v>
      </c>
      <c r="C92">
        <v>101016222</v>
      </c>
      <c r="D92" t="s">
        <v>444</v>
      </c>
      <c r="E92" t="s">
        <v>262</v>
      </c>
      <c r="F92" t="s">
        <v>263</v>
      </c>
      <c r="G92">
        <v>10</v>
      </c>
      <c r="H92">
        <v>101016124</v>
      </c>
      <c r="I92">
        <v>101016184</v>
      </c>
      <c r="J92" s="53" t="s">
        <v>524</v>
      </c>
      <c r="K92">
        <v>0</v>
      </c>
      <c r="L92" t="s">
        <v>268</v>
      </c>
      <c r="M92" s="16">
        <v>60</v>
      </c>
      <c r="N92" s="62">
        <v>101016122</v>
      </c>
      <c r="O92" s="62" t="str">
        <f t="shared" si="0"/>
        <v/>
      </c>
      <c r="P92" s="64" t="s">
        <v>986</v>
      </c>
      <c r="Q92" t="s">
        <v>995</v>
      </c>
      <c r="R92" s="67">
        <v>36</v>
      </c>
      <c r="S92" s="67">
        <v>100</v>
      </c>
      <c r="T92" s="68" t="s">
        <v>989</v>
      </c>
      <c r="U92" s="67">
        <v>904</v>
      </c>
      <c r="V92" s="67">
        <v>968</v>
      </c>
      <c r="W92" s="67" t="s">
        <v>990</v>
      </c>
      <c r="X92" s="67" t="s">
        <v>997</v>
      </c>
      <c r="Y92" s="67">
        <v>1</v>
      </c>
      <c r="Z92" s="67">
        <v>99</v>
      </c>
      <c r="AA92" s="67">
        <v>585</v>
      </c>
    </row>
    <row r="93" spans="1:27">
      <c r="J93" s="40" t="s">
        <v>1035</v>
      </c>
      <c r="P93" s="74" t="s">
        <v>1044</v>
      </c>
      <c r="Q93" t="s">
        <v>996</v>
      </c>
      <c r="R93" s="73">
        <v>1</v>
      </c>
      <c r="S93" s="67">
        <v>70</v>
      </c>
      <c r="T93" s="68" t="s">
        <v>989</v>
      </c>
      <c r="U93" s="67">
        <v>823</v>
      </c>
      <c r="V93" s="67">
        <v>892</v>
      </c>
      <c r="W93" s="67" t="s">
        <v>990</v>
      </c>
      <c r="X93" s="67" t="s">
        <v>997</v>
      </c>
      <c r="Y93" s="67">
        <v>1</v>
      </c>
      <c r="Z93" s="67">
        <v>99</v>
      </c>
      <c r="AA93" s="67">
        <v>630</v>
      </c>
    </row>
    <row r="94" spans="1:27">
      <c r="J94" s="40"/>
      <c r="P94" s="64"/>
      <c r="Q94" s="59"/>
      <c r="R94" s="73">
        <v>71</v>
      </c>
      <c r="S94" s="67">
        <v>100</v>
      </c>
      <c r="T94" s="68" t="s">
        <v>989</v>
      </c>
      <c r="U94" s="67">
        <v>862</v>
      </c>
      <c r="V94" s="67">
        <v>891</v>
      </c>
      <c r="W94" s="67" t="s">
        <v>990</v>
      </c>
      <c r="X94" s="67" t="s">
        <v>991</v>
      </c>
      <c r="Y94" s="67">
        <v>1</v>
      </c>
      <c r="Z94" s="67">
        <v>99</v>
      </c>
      <c r="AA94" s="67">
        <v>270</v>
      </c>
    </row>
    <row r="95" spans="1:27">
      <c r="A95">
        <v>10</v>
      </c>
      <c r="B95">
        <v>101016022</v>
      </c>
      <c r="C95">
        <v>101016222</v>
      </c>
      <c r="D95" t="s">
        <v>444</v>
      </c>
      <c r="E95" t="s">
        <v>262</v>
      </c>
      <c r="F95" t="s">
        <v>263</v>
      </c>
      <c r="G95">
        <v>10</v>
      </c>
      <c r="H95">
        <v>101016124</v>
      </c>
      <c r="I95">
        <v>101016216</v>
      </c>
      <c r="J95" t="s">
        <v>525</v>
      </c>
      <c r="K95">
        <v>60</v>
      </c>
      <c r="L95" t="s">
        <v>268</v>
      </c>
      <c r="M95" s="16">
        <v>92</v>
      </c>
      <c r="N95" s="62">
        <v>101016122</v>
      </c>
      <c r="O95" s="62" t="str">
        <f t="shared" si="0"/>
        <v/>
      </c>
    </row>
    <row r="96" spans="1:27">
      <c r="A96">
        <v>10</v>
      </c>
      <c r="B96">
        <v>101016022</v>
      </c>
      <c r="C96">
        <v>101016222</v>
      </c>
      <c r="D96" t="s">
        <v>444</v>
      </c>
      <c r="E96" t="s">
        <v>262</v>
      </c>
      <c r="F96" t="s">
        <v>263</v>
      </c>
      <c r="G96">
        <v>10</v>
      </c>
      <c r="H96">
        <v>101016124</v>
      </c>
      <c r="I96">
        <v>101016185</v>
      </c>
      <c r="J96" t="s">
        <v>526</v>
      </c>
      <c r="K96">
        <v>0</v>
      </c>
      <c r="L96" t="s">
        <v>268</v>
      </c>
      <c r="M96" s="16">
        <v>61</v>
      </c>
      <c r="N96" s="62">
        <v>101016122</v>
      </c>
      <c r="O96" s="62" t="str">
        <f t="shared" si="0"/>
        <v/>
      </c>
    </row>
    <row r="97" spans="1:14">
      <c r="A97">
        <v>10</v>
      </c>
      <c r="B97">
        <v>101016022</v>
      </c>
      <c r="C97">
        <v>101016222</v>
      </c>
      <c r="D97" t="s">
        <v>444</v>
      </c>
      <c r="E97" t="s">
        <v>262</v>
      </c>
      <c r="F97" t="s">
        <v>263</v>
      </c>
      <c r="G97">
        <v>10</v>
      </c>
      <c r="H97">
        <v>101016127</v>
      </c>
      <c r="I97">
        <v>101016227</v>
      </c>
      <c r="J97" t="s">
        <v>527</v>
      </c>
      <c r="K97">
        <v>60</v>
      </c>
      <c r="L97" t="s">
        <v>268</v>
      </c>
      <c r="M97" s="16">
        <v>95</v>
      </c>
      <c r="N97" s="62">
        <v>101016122</v>
      </c>
    </row>
    <row r="98" spans="1:14">
      <c r="A98">
        <v>10</v>
      </c>
      <c r="B98">
        <v>101016022</v>
      </c>
      <c r="C98">
        <v>101016222</v>
      </c>
      <c r="D98" t="s">
        <v>444</v>
      </c>
      <c r="E98" t="s">
        <v>262</v>
      </c>
      <c r="F98" t="s">
        <v>263</v>
      </c>
      <c r="G98">
        <v>10</v>
      </c>
      <c r="H98">
        <v>101016135</v>
      </c>
      <c r="I98">
        <v>101016235</v>
      </c>
      <c r="J98" t="s">
        <v>528</v>
      </c>
      <c r="K98">
        <v>60</v>
      </c>
      <c r="L98" t="s">
        <v>263</v>
      </c>
      <c r="M98" s="16">
        <v>87</v>
      </c>
      <c r="N98" s="62">
        <v>101016122</v>
      </c>
    </row>
    <row r="99" spans="1:14">
      <c r="A99">
        <v>10</v>
      </c>
      <c r="B99">
        <v>101016022</v>
      </c>
      <c r="C99">
        <v>101016222</v>
      </c>
      <c r="D99" t="s">
        <v>444</v>
      </c>
      <c r="E99" t="s">
        <v>262</v>
      </c>
      <c r="F99" t="s">
        <v>263</v>
      </c>
      <c r="G99">
        <v>10</v>
      </c>
      <c r="H99">
        <v>101016136</v>
      </c>
      <c r="I99">
        <v>101016236</v>
      </c>
      <c r="J99" t="s">
        <v>529</v>
      </c>
      <c r="K99">
        <v>60</v>
      </c>
      <c r="L99" t="s">
        <v>263</v>
      </c>
      <c r="M99" s="16">
        <v>86</v>
      </c>
      <c r="N99" s="62">
        <v>101016122</v>
      </c>
    </row>
    <row r="100" spans="1:14">
      <c r="A100">
        <v>10</v>
      </c>
      <c r="B100">
        <v>101016022</v>
      </c>
      <c r="C100">
        <v>101016222</v>
      </c>
      <c r="D100" t="s">
        <v>444</v>
      </c>
      <c r="E100" t="s">
        <v>262</v>
      </c>
      <c r="F100" t="s">
        <v>263</v>
      </c>
      <c r="G100">
        <v>10</v>
      </c>
      <c r="H100">
        <v>101016138</v>
      </c>
      <c r="I100">
        <v>101016238</v>
      </c>
      <c r="J100" t="s">
        <v>530</v>
      </c>
      <c r="K100">
        <v>60</v>
      </c>
      <c r="L100" t="s">
        <v>263</v>
      </c>
      <c r="M100" s="16">
        <v>84</v>
      </c>
      <c r="N100" s="62">
        <v>101016122</v>
      </c>
    </row>
    <row r="101" spans="1:14">
      <c r="A101">
        <v>10</v>
      </c>
      <c r="B101">
        <v>101016022</v>
      </c>
      <c r="C101">
        <v>101016222</v>
      </c>
      <c r="D101" t="s">
        <v>444</v>
      </c>
      <c r="E101" t="s">
        <v>262</v>
      </c>
      <c r="F101" t="s">
        <v>263</v>
      </c>
      <c r="G101">
        <v>10</v>
      </c>
      <c r="H101">
        <v>101016144</v>
      </c>
      <c r="I101">
        <v>101016244</v>
      </c>
      <c r="J101" t="s">
        <v>531</v>
      </c>
      <c r="K101">
        <v>60</v>
      </c>
      <c r="L101" t="s">
        <v>263</v>
      </c>
      <c r="M101" s="16">
        <v>78</v>
      </c>
      <c r="N101" s="62">
        <v>101016122</v>
      </c>
    </row>
    <row r="102" spans="1:14">
      <c r="A102">
        <v>10</v>
      </c>
      <c r="B102">
        <v>101016022</v>
      </c>
      <c r="C102">
        <v>101016222</v>
      </c>
      <c r="D102" t="s">
        <v>444</v>
      </c>
      <c r="E102" t="s">
        <v>262</v>
      </c>
      <c r="F102" t="s">
        <v>263</v>
      </c>
      <c r="G102">
        <v>10</v>
      </c>
      <c r="H102">
        <v>101016148</v>
      </c>
      <c r="I102">
        <v>101016248</v>
      </c>
      <c r="J102" t="s">
        <v>532</v>
      </c>
      <c r="K102">
        <v>60</v>
      </c>
      <c r="L102" t="s">
        <v>263</v>
      </c>
      <c r="M102" s="16">
        <v>74</v>
      </c>
      <c r="N102" s="62">
        <v>101016122</v>
      </c>
    </row>
    <row r="103" spans="1:14">
      <c r="A103">
        <v>10</v>
      </c>
      <c r="B103">
        <v>101016022</v>
      </c>
      <c r="C103">
        <v>101016222</v>
      </c>
      <c r="D103" t="s">
        <v>444</v>
      </c>
      <c r="E103" t="s">
        <v>262</v>
      </c>
      <c r="F103" t="s">
        <v>263</v>
      </c>
      <c r="G103">
        <v>10</v>
      </c>
      <c r="H103">
        <v>101016153</v>
      </c>
      <c r="I103">
        <v>101016253</v>
      </c>
      <c r="J103" t="s">
        <v>533</v>
      </c>
      <c r="K103">
        <v>60</v>
      </c>
      <c r="L103" t="s">
        <v>263</v>
      </c>
      <c r="M103" s="16">
        <v>69</v>
      </c>
      <c r="N103" s="62">
        <v>101016122</v>
      </c>
    </row>
    <row r="104" spans="1:14">
      <c r="A104">
        <v>10</v>
      </c>
      <c r="B104">
        <v>101016022</v>
      </c>
      <c r="C104">
        <v>101016222</v>
      </c>
      <c r="D104" t="s">
        <v>444</v>
      </c>
      <c r="E104" t="s">
        <v>262</v>
      </c>
      <c r="F104" t="s">
        <v>263</v>
      </c>
      <c r="G104">
        <v>10</v>
      </c>
      <c r="H104">
        <v>101016159</v>
      </c>
      <c r="I104">
        <v>101016259</v>
      </c>
      <c r="J104" t="s">
        <v>534</v>
      </c>
      <c r="K104">
        <v>60</v>
      </c>
      <c r="L104" t="s">
        <v>268</v>
      </c>
      <c r="M104" s="16">
        <v>63</v>
      </c>
      <c r="N104" s="62">
        <v>101016122</v>
      </c>
    </row>
    <row r="105" spans="1:14">
      <c r="A105">
        <v>10</v>
      </c>
      <c r="B105">
        <v>101016022</v>
      </c>
      <c r="C105">
        <v>101016222</v>
      </c>
      <c r="D105" t="s">
        <v>444</v>
      </c>
      <c r="E105" t="s">
        <v>262</v>
      </c>
      <c r="F105" t="s">
        <v>263</v>
      </c>
      <c r="G105">
        <v>10</v>
      </c>
      <c r="H105">
        <v>101016160</v>
      </c>
      <c r="I105">
        <v>101016260</v>
      </c>
      <c r="J105" t="s">
        <v>535</v>
      </c>
      <c r="K105">
        <v>60</v>
      </c>
      <c r="L105" t="s">
        <v>263</v>
      </c>
      <c r="M105" s="16">
        <v>62</v>
      </c>
      <c r="N105" s="62">
        <v>101016122</v>
      </c>
    </row>
    <row r="106" spans="1:14">
      <c r="A106">
        <v>10</v>
      </c>
      <c r="B106">
        <v>101016022</v>
      </c>
      <c r="C106">
        <v>101016222</v>
      </c>
      <c r="D106" t="s">
        <v>444</v>
      </c>
      <c r="E106" t="s">
        <v>262</v>
      </c>
      <c r="F106" t="s">
        <v>263</v>
      </c>
      <c r="G106">
        <v>10</v>
      </c>
      <c r="H106">
        <v>101016164</v>
      </c>
      <c r="I106">
        <v>101016264</v>
      </c>
      <c r="J106" t="s">
        <v>536</v>
      </c>
      <c r="K106">
        <v>60</v>
      </c>
      <c r="L106" t="s">
        <v>268</v>
      </c>
      <c r="M106" s="16">
        <v>58</v>
      </c>
      <c r="N106" s="62">
        <v>101016122</v>
      </c>
    </row>
    <row r="107" spans="1:14">
      <c r="A107">
        <v>10</v>
      </c>
      <c r="B107">
        <v>101016022</v>
      </c>
      <c r="C107">
        <v>101016222</v>
      </c>
      <c r="D107" t="s">
        <v>444</v>
      </c>
      <c r="E107" t="s">
        <v>262</v>
      </c>
      <c r="F107" t="s">
        <v>263</v>
      </c>
      <c r="G107">
        <v>10</v>
      </c>
      <c r="H107">
        <v>101016164</v>
      </c>
      <c r="I107">
        <v>101016264</v>
      </c>
      <c r="J107" t="s">
        <v>537</v>
      </c>
      <c r="K107">
        <v>60</v>
      </c>
      <c r="L107" t="s">
        <v>268</v>
      </c>
      <c r="M107" s="16">
        <v>58</v>
      </c>
      <c r="N107" s="62">
        <v>101016122</v>
      </c>
    </row>
    <row r="108" spans="1:14">
      <c r="A108">
        <v>10</v>
      </c>
      <c r="B108">
        <v>101016022</v>
      </c>
      <c r="C108">
        <v>101016222</v>
      </c>
      <c r="D108" t="s">
        <v>444</v>
      </c>
      <c r="E108" t="s">
        <v>262</v>
      </c>
      <c r="F108" t="s">
        <v>263</v>
      </c>
      <c r="G108">
        <v>10</v>
      </c>
      <c r="H108">
        <v>101016165</v>
      </c>
      <c r="I108">
        <v>101016265</v>
      </c>
      <c r="J108" t="s">
        <v>538</v>
      </c>
      <c r="K108">
        <v>60</v>
      </c>
      <c r="L108" t="s">
        <v>263</v>
      </c>
      <c r="M108" s="16">
        <v>57</v>
      </c>
      <c r="N108" s="62">
        <v>101016122</v>
      </c>
    </row>
    <row r="109" spans="1:14">
      <c r="A109">
        <v>10</v>
      </c>
      <c r="B109">
        <v>101016022</v>
      </c>
      <c r="C109">
        <v>101016222</v>
      </c>
      <c r="D109" t="s">
        <v>444</v>
      </c>
      <c r="E109" t="s">
        <v>262</v>
      </c>
      <c r="F109" t="s">
        <v>263</v>
      </c>
      <c r="G109">
        <v>10</v>
      </c>
      <c r="H109">
        <v>101016165</v>
      </c>
      <c r="I109">
        <v>101016265</v>
      </c>
      <c r="J109" t="s">
        <v>539</v>
      </c>
      <c r="K109">
        <v>60</v>
      </c>
      <c r="L109" t="s">
        <v>268</v>
      </c>
      <c r="M109" s="16">
        <v>57</v>
      </c>
      <c r="N109" s="62">
        <v>101016122</v>
      </c>
    </row>
    <row r="110" spans="1:14">
      <c r="A110">
        <v>10</v>
      </c>
      <c r="B110">
        <v>101016022</v>
      </c>
      <c r="C110">
        <v>101016222</v>
      </c>
      <c r="D110" t="s">
        <v>444</v>
      </c>
      <c r="E110" t="s">
        <v>262</v>
      </c>
      <c r="F110" t="s">
        <v>263</v>
      </c>
      <c r="G110">
        <v>10</v>
      </c>
      <c r="H110">
        <v>101016166</v>
      </c>
      <c r="I110">
        <v>101016266</v>
      </c>
      <c r="J110" t="s">
        <v>540</v>
      </c>
      <c r="K110">
        <v>60</v>
      </c>
      <c r="L110" t="s">
        <v>268</v>
      </c>
      <c r="M110" s="16">
        <v>56</v>
      </c>
      <c r="N110" s="62">
        <v>101016122</v>
      </c>
    </row>
    <row r="111" spans="1:14">
      <c r="A111">
        <v>10</v>
      </c>
      <c r="B111">
        <v>101016022</v>
      </c>
      <c r="C111">
        <v>101016222</v>
      </c>
      <c r="D111" t="s">
        <v>444</v>
      </c>
      <c r="E111" t="s">
        <v>262</v>
      </c>
      <c r="F111" t="s">
        <v>263</v>
      </c>
      <c r="G111">
        <v>10</v>
      </c>
      <c r="H111">
        <v>101016168</v>
      </c>
      <c r="I111">
        <v>101016268</v>
      </c>
      <c r="J111" t="s">
        <v>541</v>
      </c>
      <c r="K111">
        <v>60</v>
      </c>
      <c r="L111" t="s">
        <v>268</v>
      </c>
      <c r="M111" s="16">
        <v>54</v>
      </c>
      <c r="N111" s="62">
        <v>101016122</v>
      </c>
    </row>
    <row r="112" spans="1:14">
      <c r="A112">
        <v>10</v>
      </c>
      <c r="B112">
        <v>101016022</v>
      </c>
      <c r="C112">
        <v>101016222</v>
      </c>
      <c r="D112" t="s">
        <v>444</v>
      </c>
      <c r="E112" t="s">
        <v>262</v>
      </c>
      <c r="F112" t="s">
        <v>263</v>
      </c>
      <c r="G112">
        <v>10</v>
      </c>
      <c r="H112">
        <v>101016168</v>
      </c>
      <c r="I112">
        <v>101016268</v>
      </c>
      <c r="J112" t="s">
        <v>542</v>
      </c>
      <c r="K112">
        <v>60</v>
      </c>
      <c r="L112" t="s">
        <v>268</v>
      </c>
      <c r="M112" s="16">
        <v>54</v>
      </c>
      <c r="N112" s="62">
        <v>101016122</v>
      </c>
    </row>
    <row r="113" spans="1:14">
      <c r="A113">
        <v>10</v>
      </c>
      <c r="B113">
        <v>101016022</v>
      </c>
      <c r="C113">
        <v>101016222</v>
      </c>
      <c r="D113" t="s">
        <v>444</v>
      </c>
      <c r="E113" t="s">
        <v>262</v>
      </c>
      <c r="F113" t="s">
        <v>263</v>
      </c>
      <c r="G113">
        <v>10</v>
      </c>
      <c r="H113">
        <v>101016171</v>
      </c>
      <c r="I113">
        <v>101016271</v>
      </c>
      <c r="J113" t="s">
        <v>543</v>
      </c>
      <c r="K113">
        <v>60</v>
      </c>
      <c r="L113" t="s">
        <v>263</v>
      </c>
      <c r="M113" s="16">
        <v>51</v>
      </c>
      <c r="N113" s="62">
        <v>101016122</v>
      </c>
    </row>
    <row r="114" spans="1:14">
      <c r="A114">
        <v>10</v>
      </c>
      <c r="B114">
        <v>101016022</v>
      </c>
      <c r="C114">
        <v>101016222</v>
      </c>
      <c r="D114" t="s">
        <v>444</v>
      </c>
      <c r="E114" t="s">
        <v>262</v>
      </c>
      <c r="F114" t="s">
        <v>263</v>
      </c>
      <c r="G114">
        <v>10</v>
      </c>
      <c r="H114">
        <v>101016171</v>
      </c>
      <c r="I114">
        <v>101016271</v>
      </c>
      <c r="J114" t="s">
        <v>544</v>
      </c>
      <c r="K114">
        <v>60</v>
      </c>
      <c r="L114" t="s">
        <v>263</v>
      </c>
      <c r="M114" s="16">
        <v>51</v>
      </c>
      <c r="N114" s="62">
        <v>101016122</v>
      </c>
    </row>
    <row r="115" spans="1:14">
      <c r="A115">
        <v>10</v>
      </c>
      <c r="B115">
        <v>101016022</v>
      </c>
      <c r="C115">
        <v>101016222</v>
      </c>
      <c r="D115" t="s">
        <v>444</v>
      </c>
      <c r="E115" t="s">
        <v>262</v>
      </c>
      <c r="F115" t="s">
        <v>263</v>
      </c>
      <c r="G115">
        <v>10</v>
      </c>
      <c r="H115">
        <v>101016188</v>
      </c>
      <c r="I115">
        <v>101016288</v>
      </c>
      <c r="J115" t="s">
        <v>545</v>
      </c>
      <c r="K115">
        <v>60</v>
      </c>
      <c r="L115" t="s">
        <v>263</v>
      </c>
      <c r="M115" s="16">
        <v>34</v>
      </c>
      <c r="N115" s="62">
        <v>101016122</v>
      </c>
    </row>
    <row r="116" spans="1:14">
      <c r="A116">
        <v>10</v>
      </c>
      <c r="B116">
        <v>101016022</v>
      </c>
      <c r="C116">
        <v>101016222</v>
      </c>
      <c r="D116" t="s">
        <v>444</v>
      </c>
      <c r="E116" t="s">
        <v>262</v>
      </c>
      <c r="F116" t="s">
        <v>263</v>
      </c>
      <c r="G116">
        <v>10</v>
      </c>
      <c r="H116">
        <v>101016188</v>
      </c>
      <c r="I116">
        <v>101016288</v>
      </c>
      <c r="J116" t="s">
        <v>546</v>
      </c>
      <c r="K116">
        <v>60</v>
      </c>
      <c r="L116" t="s">
        <v>268</v>
      </c>
      <c r="M116" s="16">
        <v>34</v>
      </c>
      <c r="N116" s="62">
        <v>101016122</v>
      </c>
    </row>
    <row r="117" spans="1:14">
      <c r="A117">
        <v>10</v>
      </c>
      <c r="B117">
        <v>101016022</v>
      </c>
      <c r="C117">
        <v>101016222</v>
      </c>
      <c r="D117" t="s">
        <v>444</v>
      </c>
      <c r="E117" t="s">
        <v>262</v>
      </c>
      <c r="F117" t="s">
        <v>263</v>
      </c>
      <c r="G117">
        <v>10</v>
      </c>
      <c r="H117">
        <v>101016190</v>
      </c>
      <c r="I117">
        <v>101016290</v>
      </c>
      <c r="J117" t="s">
        <v>547</v>
      </c>
      <c r="K117">
        <v>60</v>
      </c>
      <c r="L117" t="s">
        <v>268</v>
      </c>
      <c r="M117" s="16">
        <v>32</v>
      </c>
      <c r="N117" s="62">
        <v>101016122</v>
      </c>
    </row>
    <row r="118" spans="1:14">
      <c r="A118">
        <v>10</v>
      </c>
      <c r="B118">
        <v>101016022</v>
      </c>
      <c r="C118">
        <v>101016222</v>
      </c>
      <c r="D118" t="s">
        <v>444</v>
      </c>
      <c r="E118" t="s">
        <v>262</v>
      </c>
      <c r="F118" t="s">
        <v>263</v>
      </c>
      <c r="G118">
        <v>10</v>
      </c>
      <c r="H118">
        <v>101016191</v>
      </c>
      <c r="I118">
        <v>101016291</v>
      </c>
      <c r="J118" t="s">
        <v>548</v>
      </c>
      <c r="K118">
        <v>60</v>
      </c>
      <c r="L118" t="s">
        <v>263</v>
      </c>
      <c r="M118" s="16">
        <v>31</v>
      </c>
      <c r="N118" s="62">
        <v>101016122</v>
      </c>
    </row>
    <row r="119" spans="1:14">
      <c r="A119">
        <v>10</v>
      </c>
      <c r="B119">
        <v>101016022</v>
      </c>
      <c r="C119">
        <v>101016222</v>
      </c>
      <c r="D119" t="s">
        <v>444</v>
      </c>
      <c r="E119" t="s">
        <v>262</v>
      </c>
      <c r="F119" t="s">
        <v>263</v>
      </c>
      <c r="G119">
        <v>10</v>
      </c>
      <c r="H119">
        <v>101016191</v>
      </c>
      <c r="I119">
        <v>101016291</v>
      </c>
      <c r="J119" t="s">
        <v>549</v>
      </c>
      <c r="K119">
        <v>60</v>
      </c>
      <c r="L119" t="s">
        <v>268</v>
      </c>
      <c r="M119" s="16">
        <v>31</v>
      </c>
      <c r="N119" s="62">
        <v>101016122</v>
      </c>
    </row>
    <row r="120" spans="1:14">
      <c r="A120">
        <v>10</v>
      </c>
      <c r="B120">
        <v>101016022</v>
      </c>
      <c r="C120">
        <v>101016222</v>
      </c>
      <c r="D120" t="s">
        <v>444</v>
      </c>
      <c r="E120" t="s">
        <v>262</v>
      </c>
      <c r="F120" t="s">
        <v>263</v>
      </c>
      <c r="G120">
        <v>10</v>
      </c>
      <c r="H120">
        <v>101016191</v>
      </c>
      <c r="I120">
        <v>101016291</v>
      </c>
      <c r="J120" t="s">
        <v>550</v>
      </c>
      <c r="K120">
        <v>60</v>
      </c>
      <c r="L120" t="s">
        <v>268</v>
      </c>
      <c r="M120" s="16">
        <v>31</v>
      </c>
      <c r="N120" s="62">
        <v>101016122</v>
      </c>
    </row>
    <row r="121" spans="1:14">
      <c r="A121">
        <v>10</v>
      </c>
      <c r="B121">
        <v>101016022</v>
      </c>
      <c r="C121">
        <v>101016222</v>
      </c>
      <c r="D121" t="s">
        <v>444</v>
      </c>
      <c r="E121" t="s">
        <v>262</v>
      </c>
      <c r="F121" t="s">
        <v>263</v>
      </c>
      <c r="G121">
        <v>10</v>
      </c>
      <c r="H121">
        <v>101016192</v>
      </c>
      <c r="I121">
        <v>101016292</v>
      </c>
      <c r="J121" t="s">
        <v>551</v>
      </c>
      <c r="K121">
        <v>60</v>
      </c>
      <c r="L121" t="s">
        <v>263</v>
      </c>
      <c r="M121" s="16">
        <v>30</v>
      </c>
      <c r="N121" s="62">
        <v>101016122</v>
      </c>
    </row>
    <row r="122" spans="1:14">
      <c r="A122">
        <v>10</v>
      </c>
      <c r="B122">
        <v>101016022</v>
      </c>
      <c r="C122">
        <v>101016222</v>
      </c>
      <c r="D122" t="s">
        <v>444</v>
      </c>
      <c r="E122" t="s">
        <v>262</v>
      </c>
      <c r="F122" t="s">
        <v>263</v>
      </c>
      <c r="G122">
        <v>10</v>
      </c>
      <c r="H122">
        <v>101016197</v>
      </c>
      <c r="I122">
        <v>101016297</v>
      </c>
      <c r="J122" t="s">
        <v>552</v>
      </c>
      <c r="K122">
        <v>60</v>
      </c>
      <c r="L122" t="s">
        <v>263</v>
      </c>
      <c r="M122" s="16">
        <v>25</v>
      </c>
      <c r="N122" s="62">
        <v>101016122</v>
      </c>
    </row>
    <row r="123" spans="1:14">
      <c r="A123">
        <v>10</v>
      </c>
      <c r="B123">
        <v>101016022</v>
      </c>
      <c r="C123">
        <v>101016222</v>
      </c>
      <c r="D123" t="s">
        <v>444</v>
      </c>
      <c r="E123" t="s">
        <v>262</v>
      </c>
      <c r="F123" t="s">
        <v>263</v>
      </c>
      <c r="G123">
        <v>10</v>
      </c>
      <c r="H123">
        <v>101016204</v>
      </c>
      <c r="I123">
        <v>101016304</v>
      </c>
      <c r="J123" t="s">
        <v>553</v>
      </c>
      <c r="K123">
        <v>60</v>
      </c>
      <c r="L123" t="s">
        <v>263</v>
      </c>
      <c r="M123" s="16">
        <v>18</v>
      </c>
      <c r="N123" s="62">
        <v>101016122</v>
      </c>
    </row>
    <row r="124" spans="1:14">
      <c r="A124">
        <v>10</v>
      </c>
      <c r="B124">
        <v>101016022</v>
      </c>
      <c r="C124">
        <v>101016222</v>
      </c>
      <c r="D124" t="s">
        <v>444</v>
      </c>
      <c r="E124" t="s">
        <v>262</v>
      </c>
      <c r="F124" t="s">
        <v>263</v>
      </c>
      <c r="G124">
        <v>10</v>
      </c>
      <c r="H124">
        <v>101016206</v>
      </c>
      <c r="I124">
        <v>101016306</v>
      </c>
      <c r="J124" t="s">
        <v>554</v>
      </c>
      <c r="K124">
        <v>60</v>
      </c>
      <c r="L124" t="s">
        <v>263</v>
      </c>
      <c r="M124" s="16">
        <v>16</v>
      </c>
      <c r="N124" s="62">
        <v>101016122</v>
      </c>
    </row>
    <row r="125" spans="1:14">
      <c r="A125">
        <v>10</v>
      </c>
      <c r="B125">
        <v>101016022</v>
      </c>
      <c r="C125">
        <v>101016222</v>
      </c>
      <c r="D125" t="s">
        <v>444</v>
      </c>
      <c r="E125" t="s">
        <v>262</v>
      </c>
      <c r="F125" t="s">
        <v>263</v>
      </c>
      <c r="G125">
        <v>10</v>
      </c>
      <c r="H125">
        <v>101016206</v>
      </c>
      <c r="I125">
        <v>101016306</v>
      </c>
      <c r="J125" t="s">
        <v>555</v>
      </c>
      <c r="K125">
        <v>60</v>
      </c>
      <c r="L125" t="s">
        <v>268</v>
      </c>
      <c r="M125" s="16">
        <v>16</v>
      </c>
      <c r="N125" s="62">
        <v>101016122</v>
      </c>
    </row>
    <row r="126" spans="1:14">
      <c r="A126">
        <v>10</v>
      </c>
      <c r="B126">
        <v>101016022</v>
      </c>
      <c r="C126">
        <v>101016222</v>
      </c>
      <c r="D126" t="s">
        <v>444</v>
      </c>
      <c r="E126" t="s">
        <v>262</v>
      </c>
      <c r="F126" t="s">
        <v>263</v>
      </c>
      <c r="G126">
        <v>10</v>
      </c>
      <c r="H126">
        <v>101016208</v>
      </c>
      <c r="I126">
        <v>101016308</v>
      </c>
      <c r="J126" t="s">
        <v>556</v>
      </c>
      <c r="K126">
        <v>60</v>
      </c>
      <c r="L126" t="s">
        <v>263</v>
      </c>
      <c r="M126" s="16">
        <v>14</v>
      </c>
      <c r="N126" s="62">
        <v>101016122</v>
      </c>
    </row>
    <row r="127" spans="1:14">
      <c r="A127">
        <v>10</v>
      </c>
      <c r="B127">
        <v>101016022</v>
      </c>
      <c r="C127">
        <v>101016222</v>
      </c>
      <c r="D127" t="s">
        <v>444</v>
      </c>
      <c r="E127" t="s">
        <v>262</v>
      </c>
      <c r="F127" t="s">
        <v>263</v>
      </c>
      <c r="G127">
        <v>10</v>
      </c>
      <c r="H127">
        <v>101016209</v>
      </c>
      <c r="I127">
        <v>101016309</v>
      </c>
      <c r="J127" t="s">
        <v>557</v>
      </c>
      <c r="K127">
        <v>60</v>
      </c>
      <c r="L127" t="s">
        <v>263</v>
      </c>
      <c r="M127" s="16">
        <v>13</v>
      </c>
      <c r="N127" s="62">
        <v>101016122</v>
      </c>
    </row>
    <row r="128" spans="1:14">
      <c r="A128">
        <v>10</v>
      </c>
      <c r="B128">
        <v>101016022</v>
      </c>
      <c r="C128">
        <v>101016222</v>
      </c>
      <c r="D128" t="s">
        <v>444</v>
      </c>
      <c r="E128" t="s">
        <v>262</v>
      </c>
      <c r="F128" t="s">
        <v>263</v>
      </c>
      <c r="G128">
        <v>10</v>
      </c>
      <c r="H128">
        <v>101016209</v>
      </c>
      <c r="I128">
        <v>101016309</v>
      </c>
      <c r="J128" t="s">
        <v>558</v>
      </c>
      <c r="K128">
        <v>60</v>
      </c>
      <c r="L128" t="s">
        <v>263</v>
      </c>
      <c r="M128" s="16">
        <v>13</v>
      </c>
      <c r="N128" s="62">
        <v>101016122</v>
      </c>
    </row>
    <row r="129" spans="1:14">
      <c r="A129">
        <v>10</v>
      </c>
      <c r="B129">
        <v>101016022</v>
      </c>
      <c r="C129">
        <v>101016222</v>
      </c>
      <c r="D129" t="s">
        <v>444</v>
      </c>
      <c r="E129" t="s">
        <v>262</v>
      </c>
      <c r="F129" t="s">
        <v>263</v>
      </c>
      <c r="G129">
        <v>10</v>
      </c>
      <c r="H129">
        <v>101016211</v>
      </c>
      <c r="I129">
        <v>101016311</v>
      </c>
      <c r="J129" t="s">
        <v>559</v>
      </c>
      <c r="K129">
        <v>60</v>
      </c>
      <c r="L129" t="s">
        <v>263</v>
      </c>
      <c r="M129" s="16">
        <v>11</v>
      </c>
      <c r="N129" s="62">
        <v>101016122</v>
      </c>
    </row>
    <row r="130" spans="1:14">
      <c r="A130">
        <v>10</v>
      </c>
      <c r="B130">
        <v>101016022</v>
      </c>
      <c r="C130">
        <v>101016222</v>
      </c>
      <c r="D130" t="s">
        <v>444</v>
      </c>
      <c r="E130" t="s">
        <v>262</v>
      </c>
      <c r="F130" t="s">
        <v>263</v>
      </c>
      <c r="G130">
        <v>10</v>
      </c>
      <c r="H130">
        <v>101016214</v>
      </c>
      <c r="I130">
        <v>101016314</v>
      </c>
      <c r="J130" t="s">
        <v>560</v>
      </c>
      <c r="K130">
        <v>60</v>
      </c>
      <c r="L130" t="s">
        <v>263</v>
      </c>
      <c r="M130" s="16">
        <v>8</v>
      </c>
      <c r="N130" s="62">
        <v>101016122</v>
      </c>
    </row>
    <row r="131" spans="1:14">
      <c r="A131">
        <v>10</v>
      </c>
      <c r="B131">
        <v>101016022</v>
      </c>
      <c r="C131">
        <v>101016222</v>
      </c>
      <c r="D131" t="s">
        <v>444</v>
      </c>
      <c r="E131" t="s">
        <v>262</v>
      </c>
      <c r="F131" t="s">
        <v>263</v>
      </c>
      <c r="G131">
        <v>10</v>
      </c>
      <c r="H131">
        <v>101016216</v>
      </c>
      <c r="I131">
        <v>101016316</v>
      </c>
      <c r="J131" t="s">
        <v>561</v>
      </c>
      <c r="K131">
        <v>60</v>
      </c>
      <c r="L131" t="s">
        <v>268</v>
      </c>
      <c r="M131" s="16">
        <v>6</v>
      </c>
      <c r="N131" s="62">
        <v>101016122</v>
      </c>
    </row>
    <row r="132" spans="1:14">
      <c r="A132">
        <v>10</v>
      </c>
      <c r="B132">
        <v>101016022</v>
      </c>
      <c r="C132">
        <v>101016222</v>
      </c>
      <c r="D132" t="s">
        <v>444</v>
      </c>
      <c r="E132" t="s">
        <v>262</v>
      </c>
      <c r="F132" t="s">
        <v>263</v>
      </c>
      <c r="G132">
        <v>10</v>
      </c>
      <c r="H132">
        <v>101016220</v>
      </c>
      <c r="I132">
        <v>101016320</v>
      </c>
      <c r="J132" t="s">
        <v>562</v>
      </c>
      <c r="K132">
        <v>60</v>
      </c>
      <c r="L132" t="s">
        <v>263</v>
      </c>
      <c r="M132" s="16">
        <v>2</v>
      </c>
      <c r="N132" s="62">
        <v>101016122</v>
      </c>
    </row>
  </sheetData>
  <hyperlinks>
    <hyperlink ref="T76" r:id="rId1"/>
    <hyperlink ref="T87" r:id="rId2"/>
    <hyperlink ref="T89" r:id="rId3"/>
    <hyperlink ref="T88" r:id="rId4"/>
    <hyperlink ref="T92" r:id="rId5"/>
    <hyperlink ref="T93" r:id="rId6"/>
    <hyperlink ref="T94" r:id="rId7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0"/>
  <sheetViews>
    <sheetView topLeftCell="A60" workbookViewId="0">
      <selection activeCell="P72" sqref="P72"/>
    </sheetView>
  </sheetViews>
  <sheetFormatPr baseColWidth="10" defaultRowHeight="15" x14ac:dyDescent="0"/>
  <cols>
    <col min="1" max="1" width="3.1640625" bestFit="1" customWidth="1"/>
    <col min="2" max="3" width="9.1640625" bestFit="1" customWidth="1"/>
    <col min="4" max="4" width="16.1640625" bestFit="1" customWidth="1"/>
    <col min="5" max="5" width="1.83203125" bestFit="1" customWidth="1"/>
    <col min="6" max="6" width="2.1640625" bestFit="1" customWidth="1"/>
    <col min="7" max="7" width="3.1640625" bestFit="1" customWidth="1"/>
    <col min="8" max="9" width="9.1640625" bestFit="1" customWidth="1"/>
    <col min="10" max="10" width="29.5" bestFit="1" customWidth="1"/>
    <col min="11" max="11" width="3.1640625" bestFit="1" customWidth="1"/>
    <col min="12" max="12" width="2.1640625" bestFit="1" customWidth="1"/>
    <col min="13" max="13" width="4.1640625" style="16" bestFit="1" customWidth="1"/>
    <col min="14" max="14" width="9.1640625" style="62" bestFit="1" customWidth="1"/>
    <col min="15" max="15" width="2.1640625" style="62" bestFit="1" customWidth="1"/>
    <col min="16" max="16" width="5.83203125" style="63" customWidth="1"/>
    <col min="18" max="18" width="17.83203125" style="65" bestFit="1" customWidth="1"/>
    <col min="19" max="19" width="4.1640625" style="65" bestFit="1" customWidth="1"/>
    <col min="20" max="20" width="8.1640625" style="65" bestFit="1" customWidth="1"/>
    <col min="21" max="21" width="5.5" style="65" bestFit="1" customWidth="1"/>
    <col min="22" max="22" width="4.1640625" style="65" bestFit="1" customWidth="1"/>
    <col min="23" max="23" width="9.33203125" style="65" bestFit="1" customWidth="1"/>
    <col min="24" max="24" width="3.6640625" style="65" bestFit="1" customWidth="1"/>
    <col min="25" max="25" width="7.1640625" style="65" bestFit="1" customWidth="1"/>
    <col min="26" max="26" width="10.33203125" style="65" bestFit="1" customWidth="1"/>
    <col min="27" max="27" width="5.6640625" style="65" bestFit="1" customWidth="1"/>
  </cols>
  <sheetData>
    <row r="1" spans="1:27">
      <c r="A1" s="61" t="s">
        <v>1031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 t="s">
        <v>1032</v>
      </c>
      <c r="O1" s="62" t="s">
        <v>1033</v>
      </c>
      <c r="P1" s="63" t="s">
        <v>1034</v>
      </c>
      <c r="Q1" t="s">
        <v>993</v>
      </c>
      <c r="R1" s="65" t="s">
        <v>992</v>
      </c>
    </row>
    <row r="2" spans="1:27">
      <c r="A2" s="61" t="s">
        <v>1038</v>
      </c>
      <c r="B2" s="61" t="s">
        <v>1039</v>
      </c>
      <c r="C2" s="61" t="s">
        <v>1040</v>
      </c>
      <c r="D2" s="61" t="s">
        <v>1042</v>
      </c>
      <c r="E2" s="61"/>
      <c r="F2" s="61"/>
      <c r="G2" s="61" t="s">
        <v>1038</v>
      </c>
      <c r="H2" s="61" t="s">
        <v>1039</v>
      </c>
      <c r="I2" s="61" t="s">
        <v>1040</v>
      </c>
      <c r="J2" s="61" t="s">
        <v>1041</v>
      </c>
      <c r="K2" s="61"/>
      <c r="L2" s="61"/>
      <c r="M2" s="61" t="s">
        <v>1036</v>
      </c>
      <c r="N2" s="62" t="s">
        <v>1037</v>
      </c>
      <c r="R2" s="66" t="s">
        <v>998</v>
      </c>
      <c r="S2" s="66" t="s">
        <v>999</v>
      </c>
      <c r="T2" s="66" t="s">
        <v>1000</v>
      </c>
      <c r="U2" s="66" t="s">
        <v>998</v>
      </c>
      <c r="V2" s="66" t="s">
        <v>999</v>
      </c>
      <c r="W2" s="66" t="s">
        <v>1001</v>
      </c>
      <c r="X2" s="66" t="s">
        <v>1002</v>
      </c>
      <c r="Y2" s="66" t="s">
        <v>1003</v>
      </c>
      <c r="Z2" s="66" t="s">
        <v>1004</v>
      </c>
      <c r="AA2" s="66" t="s">
        <v>1005</v>
      </c>
    </row>
    <row r="4" spans="1:27">
      <c r="A4">
        <v>15</v>
      </c>
      <c r="B4">
        <v>28429988</v>
      </c>
      <c r="C4">
        <v>28430188</v>
      </c>
      <c r="D4" t="s">
        <v>566</v>
      </c>
      <c r="E4" t="s">
        <v>262</v>
      </c>
      <c r="F4" t="s">
        <v>263</v>
      </c>
      <c r="G4">
        <v>15</v>
      </c>
      <c r="H4">
        <v>28429893</v>
      </c>
      <c r="I4">
        <v>28429993</v>
      </c>
      <c r="J4" t="s">
        <v>567</v>
      </c>
      <c r="K4">
        <v>60</v>
      </c>
      <c r="L4" t="s">
        <v>268</v>
      </c>
      <c r="M4" s="16">
        <v>5</v>
      </c>
      <c r="N4" s="62">
        <v>28430088</v>
      </c>
      <c r="O4" s="62" t="s">
        <v>981</v>
      </c>
    </row>
    <row r="5" spans="1:27">
      <c r="A5">
        <v>15</v>
      </c>
      <c r="B5">
        <v>28429988</v>
      </c>
      <c r="C5">
        <v>28430188</v>
      </c>
      <c r="D5" t="s">
        <v>566</v>
      </c>
      <c r="E5" t="s">
        <v>262</v>
      </c>
      <c r="F5" t="s">
        <v>263</v>
      </c>
      <c r="G5">
        <v>15</v>
      </c>
      <c r="H5">
        <v>28429897</v>
      </c>
      <c r="I5">
        <v>28429997</v>
      </c>
      <c r="J5" t="s">
        <v>568</v>
      </c>
      <c r="K5">
        <v>60</v>
      </c>
      <c r="L5" t="s">
        <v>268</v>
      </c>
      <c r="M5" s="16">
        <v>9</v>
      </c>
      <c r="N5" s="62">
        <v>28430088</v>
      </c>
      <c r="O5" s="62" t="s">
        <v>981</v>
      </c>
    </row>
    <row r="6" spans="1:27">
      <c r="A6">
        <v>15</v>
      </c>
      <c r="B6">
        <v>28429988</v>
      </c>
      <c r="C6">
        <v>28430188</v>
      </c>
      <c r="D6" t="s">
        <v>566</v>
      </c>
      <c r="E6" t="s">
        <v>262</v>
      </c>
      <c r="F6" t="s">
        <v>263</v>
      </c>
      <c r="G6">
        <v>15</v>
      </c>
      <c r="H6">
        <v>28429899</v>
      </c>
      <c r="I6">
        <v>28429999</v>
      </c>
      <c r="J6" t="s">
        <v>569</v>
      </c>
      <c r="K6">
        <v>30</v>
      </c>
      <c r="L6" t="s">
        <v>263</v>
      </c>
      <c r="M6" s="16">
        <v>11</v>
      </c>
      <c r="N6" s="62">
        <v>28430088</v>
      </c>
      <c r="O6" s="62" t="s">
        <v>981</v>
      </c>
    </row>
    <row r="7" spans="1:27">
      <c r="A7">
        <v>15</v>
      </c>
      <c r="B7">
        <v>28429988</v>
      </c>
      <c r="C7">
        <v>28430188</v>
      </c>
      <c r="D7" t="s">
        <v>566</v>
      </c>
      <c r="E7" t="s">
        <v>262</v>
      </c>
      <c r="F7" t="s">
        <v>263</v>
      </c>
      <c r="G7">
        <v>15</v>
      </c>
      <c r="H7">
        <v>28429899</v>
      </c>
      <c r="I7">
        <v>28429999</v>
      </c>
      <c r="J7" t="s">
        <v>570</v>
      </c>
      <c r="K7">
        <v>60</v>
      </c>
      <c r="L7" t="s">
        <v>268</v>
      </c>
      <c r="M7" s="16">
        <v>11</v>
      </c>
      <c r="N7" s="62">
        <v>28430088</v>
      </c>
      <c r="O7" s="62" t="s">
        <v>981</v>
      </c>
    </row>
    <row r="8" spans="1:27">
      <c r="A8">
        <v>15</v>
      </c>
      <c r="B8">
        <v>28429988</v>
      </c>
      <c r="C8">
        <v>28430188</v>
      </c>
      <c r="D8" t="s">
        <v>566</v>
      </c>
      <c r="E8" t="s">
        <v>262</v>
      </c>
      <c r="F8" t="s">
        <v>263</v>
      </c>
      <c r="G8">
        <v>15</v>
      </c>
      <c r="H8">
        <v>28429902</v>
      </c>
      <c r="I8">
        <v>28430002</v>
      </c>
      <c r="J8" t="s">
        <v>571</v>
      </c>
      <c r="K8">
        <v>60</v>
      </c>
      <c r="L8" t="s">
        <v>268</v>
      </c>
      <c r="M8" s="16">
        <v>14</v>
      </c>
      <c r="N8" s="62">
        <v>28430088</v>
      </c>
      <c r="O8" s="62" t="s">
        <v>981</v>
      </c>
    </row>
    <row r="9" spans="1:27">
      <c r="A9">
        <v>15</v>
      </c>
      <c r="B9">
        <v>28429988</v>
      </c>
      <c r="C9">
        <v>28430188</v>
      </c>
      <c r="D9" t="s">
        <v>566</v>
      </c>
      <c r="E9" t="s">
        <v>262</v>
      </c>
      <c r="F9" t="s">
        <v>263</v>
      </c>
      <c r="G9">
        <v>15</v>
      </c>
      <c r="H9">
        <v>28429902</v>
      </c>
      <c r="I9">
        <v>28430002</v>
      </c>
      <c r="J9" t="s">
        <v>572</v>
      </c>
      <c r="K9">
        <v>60</v>
      </c>
      <c r="L9" t="s">
        <v>268</v>
      </c>
      <c r="M9" s="16">
        <v>14</v>
      </c>
      <c r="N9" s="62">
        <v>28430088</v>
      </c>
      <c r="O9" s="62" t="s">
        <v>981</v>
      </c>
    </row>
    <row r="10" spans="1:27">
      <c r="A10">
        <v>15</v>
      </c>
      <c r="B10">
        <v>28429988</v>
      </c>
      <c r="C10">
        <v>28430188</v>
      </c>
      <c r="D10" t="s">
        <v>566</v>
      </c>
      <c r="E10" t="s">
        <v>262</v>
      </c>
      <c r="F10" t="s">
        <v>263</v>
      </c>
      <c r="G10">
        <v>15</v>
      </c>
      <c r="H10">
        <v>28429903</v>
      </c>
      <c r="I10">
        <v>28430003</v>
      </c>
      <c r="J10" t="s">
        <v>573</v>
      </c>
      <c r="K10">
        <v>60</v>
      </c>
      <c r="L10" t="s">
        <v>268</v>
      </c>
      <c r="M10" s="16">
        <v>15</v>
      </c>
      <c r="N10" s="62">
        <v>28430088</v>
      </c>
      <c r="O10" s="62" t="s">
        <v>981</v>
      </c>
    </row>
    <row r="11" spans="1:27">
      <c r="A11">
        <v>15</v>
      </c>
      <c r="B11">
        <v>28429988</v>
      </c>
      <c r="C11">
        <v>28430188</v>
      </c>
      <c r="D11" t="s">
        <v>566</v>
      </c>
      <c r="E11" t="s">
        <v>262</v>
      </c>
      <c r="F11" t="s">
        <v>263</v>
      </c>
      <c r="G11">
        <v>15</v>
      </c>
      <c r="H11">
        <v>28429906</v>
      </c>
      <c r="I11">
        <v>28430006</v>
      </c>
      <c r="J11" t="s">
        <v>574</v>
      </c>
      <c r="K11">
        <v>29</v>
      </c>
      <c r="L11" t="s">
        <v>263</v>
      </c>
      <c r="M11" s="16">
        <v>18</v>
      </c>
      <c r="N11" s="62">
        <v>28430088</v>
      </c>
      <c r="O11" s="62" t="s">
        <v>981</v>
      </c>
    </row>
    <row r="12" spans="1:27">
      <c r="A12">
        <v>15</v>
      </c>
      <c r="B12">
        <v>28429988</v>
      </c>
      <c r="C12">
        <v>28430188</v>
      </c>
      <c r="D12" t="s">
        <v>566</v>
      </c>
      <c r="E12" t="s">
        <v>262</v>
      </c>
      <c r="F12" t="s">
        <v>263</v>
      </c>
      <c r="G12">
        <v>15</v>
      </c>
      <c r="H12">
        <v>28429910</v>
      </c>
      <c r="I12">
        <v>28430010</v>
      </c>
      <c r="J12" t="s">
        <v>575</v>
      </c>
      <c r="K12">
        <v>60</v>
      </c>
      <c r="L12" t="s">
        <v>268</v>
      </c>
      <c r="M12" s="16">
        <v>22</v>
      </c>
      <c r="N12" s="62">
        <v>28430088</v>
      </c>
      <c r="O12" s="62" t="s">
        <v>981</v>
      </c>
    </row>
    <row r="13" spans="1:27">
      <c r="A13">
        <v>15</v>
      </c>
      <c r="B13">
        <v>28429988</v>
      </c>
      <c r="C13">
        <v>28430188</v>
      </c>
      <c r="D13" t="s">
        <v>566</v>
      </c>
      <c r="E13" t="s">
        <v>262</v>
      </c>
      <c r="F13" t="s">
        <v>263</v>
      </c>
      <c r="G13">
        <v>15</v>
      </c>
      <c r="H13">
        <v>28429911</v>
      </c>
      <c r="I13">
        <v>28430011</v>
      </c>
      <c r="J13" t="s">
        <v>576</v>
      </c>
      <c r="K13">
        <v>60</v>
      </c>
      <c r="L13" t="s">
        <v>268</v>
      </c>
      <c r="M13" s="16">
        <v>23</v>
      </c>
      <c r="N13" s="62">
        <v>28430088</v>
      </c>
      <c r="O13" s="62" t="s">
        <v>981</v>
      </c>
    </row>
    <row r="14" spans="1:27">
      <c r="A14">
        <v>15</v>
      </c>
      <c r="B14">
        <v>28429988</v>
      </c>
      <c r="C14">
        <v>28430188</v>
      </c>
      <c r="D14" t="s">
        <v>566</v>
      </c>
      <c r="E14" t="s">
        <v>262</v>
      </c>
      <c r="F14" t="s">
        <v>263</v>
      </c>
      <c r="G14">
        <v>15</v>
      </c>
      <c r="H14">
        <v>28429911</v>
      </c>
      <c r="I14">
        <v>28430011</v>
      </c>
      <c r="J14" t="s">
        <v>577</v>
      </c>
      <c r="K14">
        <v>60</v>
      </c>
      <c r="L14" t="s">
        <v>268</v>
      </c>
      <c r="M14" s="16">
        <v>23</v>
      </c>
      <c r="N14" s="62">
        <v>28430088</v>
      </c>
      <c r="O14" s="62" t="s">
        <v>981</v>
      </c>
    </row>
    <row r="15" spans="1:27">
      <c r="A15">
        <v>15</v>
      </c>
      <c r="B15">
        <v>28429988</v>
      </c>
      <c r="C15">
        <v>28430188</v>
      </c>
      <c r="D15" t="s">
        <v>566</v>
      </c>
      <c r="E15" t="s">
        <v>262</v>
      </c>
      <c r="F15" t="s">
        <v>263</v>
      </c>
      <c r="G15">
        <v>15</v>
      </c>
      <c r="H15">
        <v>28429914</v>
      </c>
      <c r="I15">
        <v>28430014</v>
      </c>
      <c r="J15" t="s">
        <v>578</v>
      </c>
      <c r="K15">
        <v>29</v>
      </c>
      <c r="L15" t="s">
        <v>263</v>
      </c>
      <c r="M15" s="16">
        <v>26</v>
      </c>
      <c r="N15" s="62">
        <v>28430088</v>
      </c>
      <c r="O15" s="62" t="s">
        <v>981</v>
      </c>
    </row>
    <row r="16" spans="1:27">
      <c r="A16">
        <v>15</v>
      </c>
      <c r="B16">
        <v>28429988</v>
      </c>
      <c r="C16">
        <v>28430188</v>
      </c>
      <c r="D16" t="s">
        <v>566</v>
      </c>
      <c r="E16" t="s">
        <v>262</v>
      </c>
      <c r="F16" t="s">
        <v>263</v>
      </c>
      <c r="G16">
        <v>15</v>
      </c>
      <c r="H16">
        <v>28429914</v>
      </c>
      <c r="I16">
        <v>28430014</v>
      </c>
      <c r="J16" t="s">
        <v>579</v>
      </c>
      <c r="K16">
        <v>60</v>
      </c>
      <c r="L16" t="s">
        <v>268</v>
      </c>
      <c r="M16" s="16">
        <v>26</v>
      </c>
      <c r="N16" s="62">
        <v>28430088</v>
      </c>
      <c r="O16" s="62" t="s">
        <v>981</v>
      </c>
    </row>
    <row r="17" spans="1:15">
      <c r="A17">
        <v>15</v>
      </c>
      <c r="B17">
        <v>28429988</v>
      </c>
      <c r="C17">
        <v>28430188</v>
      </c>
      <c r="D17" t="s">
        <v>566</v>
      </c>
      <c r="E17" t="s">
        <v>262</v>
      </c>
      <c r="F17" t="s">
        <v>263</v>
      </c>
      <c r="G17">
        <v>15</v>
      </c>
      <c r="H17">
        <v>28429916</v>
      </c>
      <c r="I17">
        <v>28430016</v>
      </c>
      <c r="J17" t="s">
        <v>580</v>
      </c>
      <c r="K17">
        <v>25</v>
      </c>
      <c r="L17" t="s">
        <v>263</v>
      </c>
      <c r="M17" s="16">
        <v>28</v>
      </c>
      <c r="N17" s="62">
        <v>28430088</v>
      </c>
      <c r="O17" s="62" t="s">
        <v>981</v>
      </c>
    </row>
    <row r="18" spans="1:15">
      <c r="A18">
        <v>15</v>
      </c>
      <c r="B18">
        <v>28429988</v>
      </c>
      <c r="C18">
        <v>28430188</v>
      </c>
      <c r="D18" t="s">
        <v>566</v>
      </c>
      <c r="E18" t="s">
        <v>262</v>
      </c>
      <c r="F18" t="s">
        <v>263</v>
      </c>
      <c r="G18">
        <v>15</v>
      </c>
      <c r="H18">
        <v>28429918</v>
      </c>
      <c r="I18">
        <v>28430018</v>
      </c>
      <c r="J18" t="s">
        <v>581</v>
      </c>
      <c r="K18">
        <v>60</v>
      </c>
      <c r="L18" t="s">
        <v>268</v>
      </c>
      <c r="M18" s="16">
        <v>30</v>
      </c>
      <c r="N18" s="62">
        <v>28430088</v>
      </c>
      <c r="O18" s="62" t="s">
        <v>981</v>
      </c>
    </row>
    <row r="19" spans="1:15">
      <c r="A19">
        <v>15</v>
      </c>
      <c r="B19">
        <v>28429988</v>
      </c>
      <c r="C19">
        <v>28430188</v>
      </c>
      <c r="D19" t="s">
        <v>566</v>
      </c>
      <c r="E19" t="s">
        <v>262</v>
      </c>
      <c r="F19" t="s">
        <v>263</v>
      </c>
      <c r="G19">
        <v>15</v>
      </c>
      <c r="H19">
        <v>28429922</v>
      </c>
      <c r="I19">
        <v>28430022</v>
      </c>
      <c r="J19" t="s">
        <v>582</v>
      </c>
      <c r="K19">
        <v>60</v>
      </c>
      <c r="L19" t="s">
        <v>268</v>
      </c>
      <c r="M19" s="16">
        <v>34</v>
      </c>
      <c r="N19" s="62">
        <v>28430088</v>
      </c>
      <c r="O19" s="62" t="s">
        <v>981</v>
      </c>
    </row>
    <row r="20" spans="1:15">
      <c r="A20">
        <v>15</v>
      </c>
      <c r="B20">
        <v>28429988</v>
      </c>
      <c r="C20">
        <v>28430188</v>
      </c>
      <c r="D20" t="s">
        <v>566</v>
      </c>
      <c r="E20" t="s">
        <v>262</v>
      </c>
      <c r="F20" t="s">
        <v>263</v>
      </c>
      <c r="G20">
        <v>15</v>
      </c>
      <c r="H20">
        <v>28429926</v>
      </c>
      <c r="I20">
        <v>28430026</v>
      </c>
      <c r="J20" t="s">
        <v>583</v>
      </c>
      <c r="K20">
        <v>60</v>
      </c>
      <c r="L20" t="s">
        <v>268</v>
      </c>
      <c r="M20" s="16">
        <v>38</v>
      </c>
      <c r="N20" s="62">
        <v>28430088</v>
      </c>
      <c r="O20" s="62" t="s">
        <v>981</v>
      </c>
    </row>
    <row r="21" spans="1:15">
      <c r="A21">
        <v>15</v>
      </c>
      <c r="B21">
        <v>28429988</v>
      </c>
      <c r="C21">
        <v>28430188</v>
      </c>
      <c r="D21" t="s">
        <v>566</v>
      </c>
      <c r="E21" t="s">
        <v>262</v>
      </c>
      <c r="F21" t="s">
        <v>263</v>
      </c>
      <c r="G21">
        <v>15</v>
      </c>
      <c r="H21">
        <v>28429928</v>
      </c>
      <c r="I21">
        <v>28430028</v>
      </c>
      <c r="J21" t="s">
        <v>584</v>
      </c>
      <c r="K21">
        <v>26</v>
      </c>
      <c r="L21" t="s">
        <v>263</v>
      </c>
      <c r="M21" s="16">
        <v>40</v>
      </c>
      <c r="N21" s="62">
        <v>28430088</v>
      </c>
      <c r="O21" s="62" t="s">
        <v>981</v>
      </c>
    </row>
    <row r="22" spans="1:15">
      <c r="A22">
        <v>15</v>
      </c>
      <c r="B22">
        <v>28429988</v>
      </c>
      <c r="C22">
        <v>28430188</v>
      </c>
      <c r="D22" t="s">
        <v>566</v>
      </c>
      <c r="E22" t="s">
        <v>262</v>
      </c>
      <c r="F22" t="s">
        <v>263</v>
      </c>
      <c r="G22">
        <v>15</v>
      </c>
      <c r="H22">
        <v>28429929</v>
      </c>
      <c r="I22">
        <v>28430029</v>
      </c>
      <c r="J22" t="s">
        <v>585</v>
      </c>
      <c r="K22">
        <v>60</v>
      </c>
      <c r="L22" t="s">
        <v>268</v>
      </c>
      <c r="M22" s="16">
        <v>41</v>
      </c>
      <c r="N22" s="62">
        <v>28430088</v>
      </c>
      <c r="O22" s="62" t="s">
        <v>981</v>
      </c>
    </row>
    <row r="23" spans="1:15">
      <c r="A23">
        <v>15</v>
      </c>
      <c r="B23">
        <v>28429988</v>
      </c>
      <c r="C23">
        <v>28430188</v>
      </c>
      <c r="D23" t="s">
        <v>566</v>
      </c>
      <c r="E23" t="s">
        <v>262</v>
      </c>
      <c r="F23" t="s">
        <v>263</v>
      </c>
      <c r="G23">
        <v>15</v>
      </c>
      <c r="H23">
        <v>28429929</v>
      </c>
      <c r="I23">
        <v>28430029</v>
      </c>
      <c r="J23" t="s">
        <v>586</v>
      </c>
      <c r="K23">
        <v>60</v>
      </c>
      <c r="L23" t="s">
        <v>268</v>
      </c>
      <c r="M23" s="16">
        <v>41</v>
      </c>
      <c r="N23" s="62">
        <v>28430088</v>
      </c>
      <c r="O23" s="62" t="s">
        <v>981</v>
      </c>
    </row>
    <row r="24" spans="1:15">
      <c r="A24">
        <v>15</v>
      </c>
      <c r="B24">
        <v>28429988</v>
      </c>
      <c r="C24">
        <v>28430188</v>
      </c>
      <c r="D24" t="s">
        <v>566</v>
      </c>
      <c r="E24" t="s">
        <v>262</v>
      </c>
      <c r="F24" t="s">
        <v>263</v>
      </c>
      <c r="G24">
        <v>15</v>
      </c>
      <c r="H24">
        <v>28429931</v>
      </c>
      <c r="I24">
        <v>28430031</v>
      </c>
      <c r="J24" t="s">
        <v>587</v>
      </c>
      <c r="K24">
        <v>46</v>
      </c>
      <c r="L24" t="s">
        <v>263</v>
      </c>
      <c r="M24" s="16">
        <v>43</v>
      </c>
      <c r="N24" s="62">
        <v>28430088</v>
      </c>
      <c r="O24" s="62" t="s">
        <v>981</v>
      </c>
    </row>
    <row r="25" spans="1:15">
      <c r="A25">
        <v>15</v>
      </c>
      <c r="B25">
        <v>28429988</v>
      </c>
      <c r="C25">
        <v>28430188</v>
      </c>
      <c r="D25" t="s">
        <v>566</v>
      </c>
      <c r="E25" t="s">
        <v>262</v>
      </c>
      <c r="F25" t="s">
        <v>263</v>
      </c>
      <c r="G25">
        <v>15</v>
      </c>
      <c r="H25">
        <v>28429931</v>
      </c>
      <c r="I25">
        <v>28430031</v>
      </c>
      <c r="J25" t="s">
        <v>588</v>
      </c>
      <c r="K25">
        <v>60</v>
      </c>
      <c r="L25" t="s">
        <v>268</v>
      </c>
      <c r="M25" s="16">
        <v>43</v>
      </c>
      <c r="N25" s="62">
        <v>28430088</v>
      </c>
      <c r="O25" s="62" t="s">
        <v>981</v>
      </c>
    </row>
    <row r="26" spans="1:15">
      <c r="A26">
        <v>15</v>
      </c>
      <c r="B26">
        <v>28429988</v>
      </c>
      <c r="C26">
        <v>28430188</v>
      </c>
      <c r="D26" t="s">
        <v>566</v>
      </c>
      <c r="E26" t="s">
        <v>262</v>
      </c>
      <c r="F26" t="s">
        <v>263</v>
      </c>
      <c r="G26">
        <v>15</v>
      </c>
      <c r="H26">
        <v>28429935</v>
      </c>
      <c r="I26">
        <v>28430035</v>
      </c>
      <c r="J26" t="s">
        <v>589</v>
      </c>
      <c r="K26">
        <v>60</v>
      </c>
      <c r="L26" t="s">
        <v>263</v>
      </c>
      <c r="M26" s="16">
        <v>47</v>
      </c>
      <c r="N26" s="62">
        <v>28430088</v>
      </c>
      <c r="O26" s="62" t="s">
        <v>981</v>
      </c>
    </row>
    <row r="27" spans="1:15">
      <c r="A27">
        <v>15</v>
      </c>
      <c r="B27">
        <v>28429988</v>
      </c>
      <c r="C27">
        <v>28430188</v>
      </c>
      <c r="D27" t="s">
        <v>566</v>
      </c>
      <c r="E27" t="s">
        <v>262</v>
      </c>
      <c r="F27" t="s">
        <v>263</v>
      </c>
      <c r="G27">
        <v>15</v>
      </c>
      <c r="H27">
        <v>28429935</v>
      </c>
      <c r="I27">
        <v>28430035</v>
      </c>
      <c r="J27" t="s">
        <v>590</v>
      </c>
      <c r="K27">
        <v>60</v>
      </c>
      <c r="L27" t="s">
        <v>268</v>
      </c>
      <c r="M27" s="16">
        <v>47</v>
      </c>
      <c r="N27" s="62">
        <v>28430088</v>
      </c>
      <c r="O27" s="62" t="s">
        <v>981</v>
      </c>
    </row>
    <row r="28" spans="1:15">
      <c r="A28">
        <v>15</v>
      </c>
      <c r="B28">
        <v>28429988</v>
      </c>
      <c r="C28">
        <v>28430188</v>
      </c>
      <c r="D28" t="s">
        <v>566</v>
      </c>
      <c r="E28" t="s">
        <v>262</v>
      </c>
      <c r="F28" t="s">
        <v>263</v>
      </c>
      <c r="G28">
        <v>15</v>
      </c>
      <c r="H28">
        <v>28429940</v>
      </c>
      <c r="I28">
        <v>28430040</v>
      </c>
      <c r="J28" t="s">
        <v>591</v>
      </c>
      <c r="K28">
        <v>60</v>
      </c>
      <c r="L28" t="s">
        <v>263</v>
      </c>
      <c r="M28" s="16">
        <v>52</v>
      </c>
      <c r="N28" s="62">
        <v>28430088</v>
      </c>
      <c r="O28" s="62" t="s">
        <v>981</v>
      </c>
    </row>
    <row r="29" spans="1:15">
      <c r="A29">
        <v>15</v>
      </c>
      <c r="B29">
        <v>28429988</v>
      </c>
      <c r="C29">
        <v>28430188</v>
      </c>
      <c r="D29" t="s">
        <v>566</v>
      </c>
      <c r="E29" t="s">
        <v>262</v>
      </c>
      <c r="F29" t="s">
        <v>263</v>
      </c>
      <c r="G29">
        <v>15</v>
      </c>
      <c r="H29">
        <v>28429943</v>
      </c>
      <c r="I29">
        <v>28430043</v>
      </c>
      <c r="J29" t="s">
        <v>592</v>
      </c>
      <c r="K29">
        <v>60</v>
      </c>
      <c r="L29" t="s">
        <v>268</v>
      </c>
      <c r="M29" s="16">
        <v>55</v>
      </c>
      <c r="N29" s="62">
        <v>28430088</v>
      </c>
      <c r="O29" s="62" t="s">
        <v>981</v>
      </c>
    </row>
    <row r="30" spans="1:15">
      <c r="A30">
        <v>15</v>
      </c>
      <c r="B30">
        <v>28429988</v>
      </c>
      <c r="C30">
        <v>28430188</v>
      </c>
      <c r="D30" t="s">
        <v>566</v>
      </c>
      <c r="E30" t="s">
        <v>262</v>
      </c>
      <c r="F30" t="s">
        <v>263</v>
      </c>
      <c r="G30">
        <v>15</v>
      </c>
      <c r="H30">
        <v>28429946</v>
      </c>
      <c r="I30">
        <v>28430046</v>
      </c>
      <c r="J30" t="s">
        <v>593</v>
      </c>
      <c r="K30">
        <v>60</v>
      </c>
      <c r="L30" t="s">
        <v>268</v>
      </c>
      <c r="M30" s="16">
        <v>58</v>
      </c>
      <c r="N30" s="62">
        <v>28430088</v>
      </c>
      <c r="O30" s="62" t="s">
        <v>981</v>
      </c>
    </row>
    <row r="31" spans="1:15">
      <c r="A31">
        <v>15</v>
      </c>
      <c r="B31">
        <v>28429988</v>
      </c>
      <c r="C31">
        <v>28430188</v>
      </c>
      <c r="D31" t="s">
        <v>566</v>
      </c>
      <c r="E31" t="s">
        <v>262</v>
      </c>
      <c r="F31" t="s">
        <v>263</v>
      </c>
      <c r="G31">
        <v>15</v>
      </c>
      <c r="H31">
        <v>28429947</v>
      </c>
      <c r="I31">
        <v>28430047</v>
      </c>
      <c r="J31" t="s">
        <v>594</v>
      </c>
      <c r="K31">
        <v>60</v>
      </c>
      <c r="L31" t="s">
        <v>263</v>
      </c>
      <c r="M31" s="16">
        <v>59</v>
      </c>
      <c r="N31" s="62">
        <v>28430088</v>
      </c>
      <c r="O31" s="62" t="s">
        <v>981</v>
      </c>
    </row>
    <row r="32" spans="1:15">
      <c r="A32">
        <v>15</v>
      </c>
      <c r="B32">
        <v>28429988</v>
      </c>
      <c r="C32">
        <v>28430188</v>
      </c>
      <c r="D32" t="s">
        <v>566</v>
      </c>
      <c r="E32" t="s">
        <v>262</v>
      </c>
      <c r="F32" t="s">
        <v>263</v>
      </c>
      <c r="G32">
        <v>15</v>
      </c>
      <c r="H32">
        <v>28429948</v>
      </c>
      <c r="I32">
        <v>28430048</v>
      </c>
      <c r="J32" t="s">
        <v>595</v>
      </c>
      <c r="K32">
        <v>60</v>
      </c>
      <c r="L32" t="s">
        <v>263</v>
      </c>
      <c r="M32" s="16">
        <v>60</v>
      </c>
      <c r="N32" s="62">
        <v>28430088</v>
      </c>
      <c r="O32" s="62" t="s">
        <v>981</v>
      </c>
    </row>
    <row r="33" spans="1:15">
      <c r="A33">
        <v>15</v>
      </c>
      <c r="B33">
        <v>28429988</v>
      </c>
      <c r="C33">
        <v>28430188</v>
      </c>
      <c r="D33" t="s">
        <v>566</v>
      </c>
      <c r="E33" t="s">
        <v>262</v>
      </c>
      <c r="F33" t="s">
        <v>263</v>
      </c>
      <c r="G33">
        <v>15</v>
      </c>
      <c r="H33">
        <v>28429948</v>
      </c>
      <c r="I33">
        <v>28430048</v>
      </c>
      <c r="J33" t="s">
        <v>596</v>
      </c>
      <c r="K33">
        <v>60</v>
      </c>
      <c r="L33" t="s">
        <v>268</v>
      </c>
      <c r="M33" s="16">
        <v>60</v>
      </c>
      <c r="N33" s="62">
        <v>28430088</v>
      </c>
      <c r="O33" s="62" t="s">
        <v>981</v>
      </c>
    </row>
    <row r="34" spans="1:15">
      <c r="A34">
        <v>15</v>
      </c>
      <c r="B34">
        <v>28429988</v>
      </c>
      <c r="C34">
        <v>28430188</v>
      </c>
      <c r="D34" t="s">
        <v>566</v>
      </c>
      <c r="E34" t="s">
        <v>262</v>
      </c>
      <c r="F34" t="s">
        <v>263</v>
      </c>
      <c r="G34">
        <v>15</v>
      </c>
      <c r="H34">
        <v>28429954</v>
      </c>
      <c r="I34">
        <v>28430054</v>
      </c>
      <c r="J34" t="s">
        <v>597</v>
      </c>
      <c r="K34">
        <v>60</v>
      </c>
      <c r="L34" t="s">
        <v>263</v>
      </c>
      <c r="M34" s="16">
        <v>66</v>
      </c>
      <c r="N34" s="62">
        <v>28430088</v>
      </c>
      <c r="O34" s="62" t="s">
        <v>981</v>
      </c>
    </row>
    <row r="35" spans="1:15">
      <c r="A35">
        <v>15</v>
      </c>
      <c r="B35">
        <v>28429988</v>
      </c>
      <c r="C35">
        <v>28430188</v>
      </c>
      <c r="D35" t="s">
        <v>566</v>
      </c>
      <c r="E35" t="s">
        <v>262</v>
      </c>
      <c r="F35" t="s">
        <v>263</v>
      </c>
      <c r="G35">
        <v>15</v>
      </c>
      <c r="H35">
        <v>28429955</v>
      </c>
      <c r="I35">
        <v>28430055</v>
      </c>
      <c r="J35" t="s">
        <v>598</v>
      </c>
      <c r="K35">
        <v>60</v>
      </c>
      <c r="L35" t="s">
        <v>268</v>
      </c>
      <c r="M35" s="16">
        <v>67</v>
      </c>
      <c r="N35" s="62">
        <v>28430088</v>
      </c>
      <c r="O35" s="62" t="s">
        <v>981</v>
      </c>
    </row>
    <row r="36" spans="1:15">
      <c r="A36">
        <v>15</v>
      </c>
      <c r="B36">
        <v>28429988</v>
      </c>
      <c r="C36">
        <v>28430188</v>
      </c>
      <c r="D36" t="s">
        <v>566</v>
      </c>
      <c r="E36" t="s">
        <v>262</v>
      </c>
      <c r="F36" t="s">
        <v>263</v>
      </c>
      <c r="G36">
        <v>15</v>
      </c>
      <c r="H36">
        <v>28429967</v>
      </c>
      <c r="I36">
        <v>28430067</v>
      </c>
      <c r="J36" t="s">
        <v>599</v>
      </c>
      <c r="K36">
        <v>60</v>
      </c>
      <c r="L36" t="s">
        <v>268</v>
      </c>
      <c r="M36" s="16">
        <v>79</v>
      </c>
      <c r="N36" s="62">
        <v>28430088</v>
      </c>
      <c r="O36" s="62" t="s">
        <v>981</v>
      </c>
    </row>
    <row r="37" spans="1:15">
      <c r="A37">
        <v>15</v>
      </c>
      <c r="B37">
        <v>28429988</v>
      </c>
      <c r="C37">
        <v>28430188</v>
      </c>
      <c r="D37" t="s">
        <v>566</v>
      </c>
      <c r="E37" t="s">
        <v>262</v>
      </c>
      <c r="F37" t="s">
        <v>263</v>
      </c>
      <c r="G37">
        <v>15</v>
      </c>
      <c r="H37">
        <v>28429968</v>
      </c>
      <c r="I37">
        <v>28430068</v>
      </c>
      <c r="J37" t="s">
        <v>600</v>
      </c>
      <c r="K37">
        <v>60</v>
      </c>
      <c r="L37" t="s">
        <v>268</v>
      </c>
      <c r="M37" s="16">
        <v>80</v>
      </c>
      <c r="N37" s="62">
        <v>28430088</v>
      </c>
      <c r="O37" s="62" t="s">
        <v>981</v>
      </c>
    </row>
    <row r="38" spans="1:15">
      <c r="A38">
        <v>15</v>
      </c>
      <c r="B38">
        <v>28429988</v>
      </c>
      <c r="C38">
        <v>28430188</v>
      </c>
      <c r="D38" t="s">
        <v>566</v>
      </c>
      <c r="E38" t="s">
        <v>262</v>
      </c>
      <c r="F38" t="s">
        <v>263</v>
      </c>
      <c r="G38">
        <v>15</v>
      </c>
      <c r="H38">
        <v>28429982</v>
      </c>
      <c r="I38">
        <v>28430082</v>
      </c>
      <c r="J38" t="s">
        <v>601</v>
      </c>
      <c r="K38">
        <v>60</v>
      </c>
      <c r="L38" t="s">
        <v>263</v>
      </c>
      <c r="M38" s="16">
        <v>94</v>
      </c>
      <c r="N38" s="62">
        <v>28430088</v>
      </c>
      <c r="O38" s="62" t="s">
        <v>981</v>
      </c>
    </row>
    <row r="39" spans="1:15">
      <c r="A39">
        <v>15</v>
      </c>
      <c r="B39">
        <v>28429988</v>
      </c>
      <c r="C39">
        <v>28430188</v>
      </c>
      <c r="D39" t="s">
        <v>566</v>
      </c>
      <c r="E39" t="s">
        <v>262</v>
      </c>
      <c r="F39" t="s">
        <v>263</v>
      </c>
      <c r="G39">
        <v>15</v>
      </c>
      <c r="H39">
        <v>28429982</v>
      </c>
      <c r="I39">
        <v>28430082</v>
      </c>
      <c r="J39" t="s">
        <v>602</v>
      </c>
      <c r="K39">
        <v>60</v>
      </c>
      <c r="L39" t="s">
        <v>268</v>
      </c>
      <c r="M39" s="16">
        <v>94</v>
      </c>
      <c r="N39" s="62">
        <v>28430088</v>
      </c>
      <c r="O39" s="62" t="s">
        <v>981</v>
      </c>
    </row>
    <row r="40" spans="1:15">
      <c r="A40">
        <v>15</v>
      </c>
      <c r="B40">
        <v>28429988</v>
      </c>
      <c r="C40">
        <v>28430188</v>
      </c>
      <c r="D40" t="s">
        <v>566</v>
      </c>
      <c r="E40" t="s">
        <v>262</v>
      </c>
      <c r="F40" t="s">
        <v>263</v>
      </c>
      <c r="G40">
        <v>15</v>
      </c>
      <c r="H40">
        <v>28429984</v>
      </c>
      <c r="I40">
        <v>28430084</v>
      </c>
      <c r="J40" t="s">
        <v>603</v>
      </c>
      <c r="K40">
        <v>60</v>
      </c>
      <c r="L40" t="s">
        <v>263</v>
      </c>
      <c r="M40" s="16">
        <v>96</v>
      </c>
      <c r="N40" s="62">
        <v>28430088</v>
      </c>
      <c r="O40" s="62" t="s">
        <v>981</v>
      </c>
    </row>
    <row r="41" spans="1:15">
      <c r="A41">
        <v>15</v>
      </c>
      <c r="B41">
        <v>28429988</v>
      </c>
      <c r="C41">
        <v>28430188</v>
      </c>
      <c r="D41" t="s">
        <v>566</v>
      </c>
      <c r="E41" t="s">
        <v>262</v>
      </c>
      <c r="F41" t="s">
        <v>263</v>
      </c>
      <c r="G41">
        <v>15</v>
      </c>
      <c r="H41">
        <v>28429986</v>
      </c>
      <c r="I41">
        <v>28430086</v>
      </c>
      <c r="J41" t="s">
        <v>604</v>
      </c>
      <c r="K41">
        <v>60</v>
      </c>
      <c r="L41" t="s">
        <v>268</v>
      </c>
      <c r="M41" s="16">
        <v>98</v>
      </c>
      <c r="N41" s="62">
        <v>28430088</v>
      </c>
      <c r="O41" s="62" t="s">
        <v>981</v>
      </c>
    </row>
    <row r="42" spans="1:15">
      <c r="A42">
        <v>15</v>
      </c>
      <c r="B42">
        <v>28429988</v>
      </c>
      <c r="C42">
        <v>28430188</v>
      </c>
      <c r="D42" t="s">
        <v>566</v>
      </c>
      <c r="E42" t="s">
        <v>262</v>
      </c>
      <c r="F42" t="s">
        <v>263</v>
      </c>
      <c r="G42">
        <v>15</v>
      </c>
      <c r="H42">
        <v>28429991</v>
      </c>
      <c r="I42">
        <v>28430091</v>
      </c>
      <c r="J42" t="s">
        <v>605</v>
      </c>
      <c r="K42">
        <v>60</v>
      </c>
      <c r="L42" t="s">
        <v>263</v>
      </c>
      <c r="M42" s="16">
        <v>100</v>
      </c>
      <c r="N42" s="62">
        <v>28430088</v>
      </c>
      <c r="O42" s="62">
        <v>1</v>
      </c>
    </row>
    <row r="43" spans="1:15">
      <c r="A43">
        <v>15</v>
      </c>
      <c r="B43">
        <v>28429988</v>
      </c>
      <c r="C43">
        <v>28430188</v>
      </c>
      <c r="D43" t="s">
        <v>566</v>
      </c>
      <c r="E43" t="s">
        <v>262</v>
      </c>
      <c r="F43" t="s">
        <v>263</v>
      </c>
      <c r="G43">
        <v>15</v>
      </c>
      <c r="H43">
        <v>28429994</v>
      </c>
      <c r="I43">
        <v>28430094</v>
      </c>
      <c r="J43" t="s">
        <v>606</v>
      </c>
      <c r="K43">
        <v>60</v>
      </c>
      <c r="L43" t="s">
        <v>268</v>
      </c>
      <c r="M43" s="16">
        <v>100</v>
      </c>
      <c r="N43" s="62">
        <v>28430088</v>
      </c>
      <c r="O43" s="62">
        <v>1</v>
      </c>
    </row>
    <row r="44" spans="1:15">
      <c r="A44">
        <v>15</v>
      </c>
      <c r="B44">
        <v>28429988</v>
      </c>
      <c r="C44">
        <v>28430188</v>
      </c>
      <c r="D44" t="s">
        <v>566</v>
      </c>
      <c r="E44" t="s">
        <v>262</v>
      </c>
      <c r="F44" t="s">
        <v>263</v>
      </c>
      <c r="G44">
        <v>15</v>
      </c>
      <c r="H44">
        <v>28430003</v>
      </c>
      <c r="I44">
        <v>28430103</v>
      </c>
      <c r="J44" t="s">
        <v>607</v>
      </c>
      <c r="K44">
        <v>60</v>
      </c>
      <c r="L44" t="s">
        <v>263</v>
      </c>
      <c r="M44" s="16">
        <v>100</v>
      </c>
      <c r="N44" s="62">
        <v>28430088</v>
      </c>
      <c r="O44" s="62">
        <v>1</v>
      </c>
    </row>
    <row r="45" spans="1:15">
      <c r="A45">
        <v>15</v>
      </c>
      <c r="B45">
        <v>28429988</v>
      </c>
      <c r="C45">
        <v>28430188</v>
      </c>
      <c r="D45" t="s">
        <v>566</v>
      </c>
      <c r="E45" t="s">
        <v>262</v>
      </c>
      <c r="F45" t="s">
        <v>263</v>
      </c>
      <c r="G45">
        <v>15</v>
      </c>
      <c r="H45">
        <v>28430004</v>
      </c>
      <c r="I45">
        <v>28430104</v>
      </c>
      <c r="J45" t="s">
        <v>608</v>
      </c>
      <c r="K45">
        <v>60</v>
      </c>
      <c r="L45" t="s">
        <v>268</v>
      </c>
      <c r="M45" s="16">
        <v>100</v>
      </c>
      <c r="N45" s="62">
        <v>28430088</v>
      </c>
      <c r="O45" s="62">
        <v>1</v>
      </c>
    </row>
    <row r="46" spans="1:15">
      <c r="A46">
        <v>15</v>
      </c>
      <c r="B46">
        <v>28429988</v>
      </c>
      <c r="C46">
        <v>28430188</v>
      </c>
      <c r="D46" t="s">
        <v>566</v>
      </c>
      <c r="E46" t="s">
        <v>262</v>
      </c>
      <c r="F46" t="s">
        <v>263</v>
      </c>
      <c r="G46">
        <v>15</v>
      </c>
      <c r="H46">
        <v>28430006</v>
      </c>
      <c r="I46">
        <v>28430104</v>
      </c>
      <c r="J46" t="s">
        <v>609</v>
      </c>
      <c r="K46">
        <v>60</v>
      </c>
      <c r="L46" t="s">
        <v>263</v>
      </c>
      <c r="M46" s="16">
        <v>98</v>
      </c>
      <c r="N46" s="62">
        <v>28430088</v>
      </c>
      <c r="O46" s="62">
        <v>1</v>
      </c>
    </row>
    <row r="47" spans="1:15">
      <c r="A47">
        <v>15</v>
      </c>
      <c r="B47">
        <v>28429988</v>
      </c>
      <c r="C47">
        <v>28430188</v>
      </c>
      <c r="D47" t="s">
        <v>566</v>
      </c>
      <c r="E47" t="s">
        <v>262</v>
      </c>
      <c r="F47" t="s">
        <v>263</v>
      </c>
      <c r="G47">
        <v>15</v>
      </c>
      <c r="H47">
        <v>28430007</v>
      </c>
      <c r="I47">
        <v>28430108</v>
      </c>
      <c r="J47" t="s">
        <v>610</v>
      </c>
      <c r="K47">
        <v>60</v>
      </c>
      <c r="L47" t="s">
        <v>263</v>
      </c>
      <c r="M47" s="16">
        <v>101</v>
      </c>
      <c r="N47" s="62">
        <v>28430088</v>
      </c>
      <c r="O47" s="62">
        <v>1</v>
      </c>
    </row>
    <row r="48" spans="1:15">
      <c r="A48">
        <v>15</v>
      </c>
      <c r="B48">
        <v>28429988</v>
      </c>
      <c r="C48">
        <v>28430188</v>
      </c>
      <c r="D48" t="s">
        <v>566</v>
      </c>
      <c r="E48" t="s">
        <v>262</v>
      </c>
      <c r="F48" t="s">
        <v>263</v>
      </c>
      <c r="G48">
        <v>15</v>
      </c>
      <c r="H48">
        <v>28430007</v>
      </c>
      <c r="I48">
        <v>28430108</v>
      </c>
      <c r="J48" t="s">
        <v>611</v>
      </c>
      <c r="K48">
        <v>60</v>
      </c>
      <c r="L48" t="s">
        <v>263</v>
      </c>
      <c r="M48" s="16">
        <v>101</v>
      </c>
      <c r="N48" s="62">
        <v>28430088</v>
      </c>
      <c r="O48" s="62">
        <v>1</v>
      </c>
    </row>
    <row r="49" spans="1:15">
      <c r="A49">
        <v>15</v>
      </c>
      <c r="B49">
        <v>28429988</v>
      </c>
      <c r="C49">
        <v>28430188</v>
      </c>
      <c r="D49" t="s">
        <v>566</v>
      </c>
      <c r="E49" t="s">
        <v>262</v>
      </c>
      <c r="F49" t="s">
        <v>263</v>
      </c>
      <c r="G49">
        <v>15</v>
      </c>
      <c r="H49">
        <v>28430007</v>
      </c>
      <c r="I49">
        <v>28430108</v>
      </c>
      <c r="J49" t="s">
        <v>612</v>
      </c>
      <c r="K49">
        <v>60</v>
      </c>
      <c r="L49" t="s">
        <v>268</v>
      </c>
      <c r="M49" s="16">
        <v>101</v>
      </c>
      <c r="N49" s="62">
        <v>28430088</v>
      </c>
      <c r="O49" s="62">
        <v>1</v>
      </c>
    </row>
    <row r="50" spans="1:15">
      <c r="A50">
        <v>15</v>
      </c>
      <c r="B50">
        <v>28429988</v>
      </c>
      <c r="C50">
        <v>28430188</v>
      </c>
      <c r="D50" t="s">
        <v>566</v>
      </c>
      <c r="E50" t="s">
        <v>262</v>
      </c>
      <c r="F50" t="s">
        <v>263</v>
      </c>
      <c r="G50">
        <v>15</v>
      </c>
      <c r="H50">
        <v>28430010</v>
      </c>
      <c r="I50">
        <v>28430104</v>
      </c>
      <c r="J50" t="s">
        <v>613</v>
      </c>
      <c r="K50">
        <v>60</v>
      </c>
      <c r="L50" t="s">
        <v>263</v>
      </c>
      <c r="M50" s="16">
        <v>94</v>
      </c>
      <c r="N50" s="62">
        <v>28430088</v>
      </c>
      <c r="O50" s="62">
        <v>1</v>
      </c>
    </row>
    <row r="51" spans="1:15">
      <c r="A51">
        <v>15</v>
      </c>
      <c r="B51">
        <v>28429988</v>
      </c>
      <c r="C51">
        <v>28430188</v>
      </c>
      <c r="D51" t="s">
        <v>566</v>
      </c>
      <c r="E51" t="s">
        <v>262</v>
      </c>
      <c r="F51" t="s">
        <v>263</v>
      </c>
      <c r="G51">
        <v>15</v>
      </c>
      <c r="H51">
        <v>28430010</v>
      </c>
      <c r="I51">
        <v>28430104</v>
      </c>
      <c r="J51" t="s">
        <v>614</v>
      </c>
      <c r="K51">
        <v>60</v>
      </c>
      <c r="L51" t="s">
        <v>263</v>
      </c>
      <c r="M51" s="16">
        <v>94</v>
      </c>
      <c r="N51" s="62">
        <v>28430088</v>
      </c>
      <c r="O51" s="62">
        <v>1</v>
      </c>
    </row>
    <row r="52" spans="1:15">
      <c r="A52">
        <v>15</v>
      </c>
      <c r="B52">
        <v>28429988</v>
      </c>
      <c r="C52">
        <v>28430188</v>
      </c>
      <c r="D52" t="s">
        <v>566</v>
      </c>
      <c r="E52" t="s">
        <v>262</v>
      </c>
      <c r="F52" t="s">
        <v>263</v>
      </c>
      <c r="G52">
        <v>15</v>
      </c>
      <c r="H52">
        <v>28430010</v>
      </c>
      <c r="I52">
        <v>28430104</v>
      </c>
      <c r="J52" t="s">
        <v>615</v>
      </c>
      <c r="K52">
        <v>60</v>
      </c>
      <c r="L52" t="s">
        <v>263</v>
      </c>
      <c r="M52" s="16">
        <v>94</v>
      </c>
      <c r="N52" s="62">
        <v>28430088</v>
      </c>
      <c r="O52" s="62">
        <v>1</v>
      </c>
    </row>
    <row r="53" spans="1:15">
      <c r="A53">
        <v>15</v>
      </c>
      <c r="B53">
        <v>28429988</v>
      </c>
      <c r="C53">
        <v>28430188</v>
      </c>
      <c r="D53" t="s">
        <v>566</v>
      </c>
      <c r="E53" t="s">
        <v>262</v>
      </c>
      <c r="F53" t="s">
        <v>263</v>
      </c>
      <c r="G53">
        <v>15</v>
      </c>
      <c r="H53">
        <v>28430010</v>
      </c>
      <c r="I53">
        <v>28430104</v>
      </c>
      <c r="J53" t="s">
        <v>616</v>
      </c>
      <c r="K53">
        <v>60</v>
      </c>
      <c r="L53" t="s">
        <v>263</v>
      </c>
      <c r="M53" s="16">
        <v>94</v>
      </c>
      <c r="N53" s="62">
        <v>28430088</v>
      </c>
      <c r="O53" s="62">
        <v>1</v>
      </c>
    </row>
    <row r="54" spans="1:15">
      <c r="A54">
        <v>15</v>
      </c>
      <c r="B54">
        <v>28429988</v>
      </c>
      <c r="C54">
        <v>28430188</v>
      </c>
      <c r="D54" t="s">
        <v>566</v>
      </c>
      <c r="E54" t="s">
        <v>262</v>
      </c>
      <c r="F54" t="s">
        <v>263</v>
      </c>
      <c r="G54">
        <v>15</v>
      </c>
      <c r="H54">
        <v>28430010</v>
      </c>
      <c r="I54">
        <v>28430104</v>
      </c>
      <c r="J54" t="s">
        <v>617</v>
      </c>
      <c r="K54">
        <v>60</v>
      </c>
      <c r="L54" t="s">
        <v>268</v>
      </c>
      <c r="M54" s="16">
        <v>94</v>
      </c>
      <c r="N54" s="62">
        <v>28430088</v>
      </c>
      <c r="O54" s="62">
        <v>1</v>
      </c>
    </row>
    <row r="55" spans="1:15">
      <c r="A55">
        <v>15</v>
      </c>
      <c r="B55">
        <v>28429988</v>
      </c>
      <c r="C55">
        <v>28430188</v>
      </c>
      <c r="D55" t="s">
        <v>566</v>
      </c>
      <c r="E55" t="s">
        <v>262</v>
      </c>
      <c r="F55" t="s">
        <v>263</v>
      </c>
      <c r="G55">
        <v>15</v>
      </c>
      <c r="H55">
        <v>28430011</v>
      </c>
      <c r="I55">
        <v>28430104</v>
      </c>
      <c r="J55" t="s">
        <v>618</v>
      </c>
      <c r="K55">
        <v>60</v>
      </c>
      <c r="L55" t="s">
        <v>263</v>
      </c>
      <c r="M55" s="16">
        <v>93</v>
      </c>
      <c r="N55" s="62">
        <v>28430088</v>
      </c>
      <c r="O55" s="62">
        <v>1</v>
      </c>
    </row>
    <row r="56" spans="1:15">
      <c r="A56">
        <v>15</v>
      </c>
      <c r="B56">
        <v>28429988</v>
      </c>
      <c r="C56">
        <v>28430188</v>
      </c>
      <c r="D56" t="s">
        <v>566</v>
      </c>
      <c r="E56" t="s">
        <v>262</v>
      </c>
      <c r="F56" t="s">
        <v>263</v>
      </c>
      <c r="G56">
        <v>15</v>
      </c>
      <c r="H56">
        <v>28430012</v>
      </c>
      <c r="I56">
        <v>28430104</v>
      </c>
      <c r="J56" t="s">
        <v>619</v>
      </c>
      <c r="K56">
        <v>60</v>
      </c>
      <c r="L56" t="s">
        <v>263</v>
      </c>
      <c r="M56" s="16">
        <v>92</v>
      </c>
      <c r="N56" s="62">
        <v>28430088</v>
      </c>
      <c r="O56" s="62">
        <v>1</v>
      </c>
    </row>
    <row r="57" spans="1:15">
      <c r="A57">
        <v>15</v>
      </c>
      <c r="B57">
        <v>28429988</v>
      </c>
      <c r="C57">
        <v>28430188</v>
      </c>
      <c r="D57" t="s">
        <v>566</v>
      </c>
      <c r="E57" t="s">
        <v>262</v>
      </c>
      <c r="F57" t="s">
        <v>263</v>
      </c>
      <c r="G57">
        <v>15</v>
      </c>
      <c r="H57">
        <v>28430016</v>
      </c>
      <c r="I57">
        <v>28430104</v>
      </c>
      <c r="J57" t="s">
        <v>620</v>
      </c>
      <c r="K57">
        <v>60</v>
      </c>
      <c r="L57" t="s">
        <v>263</v>
      </c>
      <c r="M57" s="16">
        <v>88</v>
      </c>
      <c r="N57" s="62">
        <v>28430088</v>
      </c>
      <c r="O57" s="62">
        <v>1</v>
      </c>
    </row>
    <row r="58" spans="1:15">
      <c r="A58">
        <v>15</v>
      </c>
      <c r="B58">
        <v>28429988</v>
      </c>
      <c r="C58">
        <v>28430188</v>
      </c>
      <c r="D58" t="s">
        <v>566</v>
      </c>
      <c r="E58" t="s">
        <v>262</v>
      </c>
      <c r="F58" t="s">
        <v>263</v>
      </c>
      <c r="G58">
        <v>15</v>
      </c>
      <c r="H58">
        <v>28430017</v>
      </c>
      <c r="I58">
        <v>28430104</v>
      </c>
      <c r="J58" t="s">
        <v>621</v>
      </c>
      <c r="K58">
        <v>60</v>
      </c>
      <c r="L58" t="s">
        <v>263</v>
      </c>
      <c r="M58" s="16">
        <v>87</v>
      </c>
      <c r="N58" s="62">
        <v>28430088</v>
      </c>
      <c r="O58" s="62">
        <v>1</v>
      </c>
    </row>
    <row r="59" spans="1:15">
      <c r="A59">
        <v>15</v>
      </c>
      <c r="B59">
        <v>28429988</v>
      </c>
      <c r="C59">
        <v>28430188</v>
      </c>
      <c r="D59" t="s">
        <v>566</v>
      </c>
      <c r="E59" t="s">
        <v>262</v>
      </c>
      <c r="F59" t="s">
        <v>263</v>
      </c>
      <c r="G59">
        <v>15</v>
      </c>
      <c r="H59">
        <v>28430017</v>
      </c>
      <c r="I59">
        <v>28430104</v>
      </c>
      <c r="J59" t="s">
        <v>622</v>
      </c>
      <c r="K59">
        <v>60</v>
      </c>
      <c r="L59" t="s">
        <v>268</v>
      </c>
      <c r="M59" s="16">
        <v>87</v>
      </c>
      <c r="N59" s="62">
        <v>28430088</v>
      </c>
      <c r="O59" s="62">
        <v>1</v>
      </c>
    </row>
    <row r="60" spans="1:15">
      <c r="A60">
        <v>15</v>
      </c>
      <c r="B60">
        <v>28429988</v>
      </c>
      <c r="C60">
        <v>28430188</v>
      </c>
      <c r="D60" t="s">
        <v>566</v>
      </c>
      <c r="E60" t="s">
        <v>262</v>
      </c>
      <c r="F60" t="s">
        <v>263</v>
      </c>
      <c r="G60">
        <v>15</v>
      </c>
      <c r="H60">
        <v>28430021</v>
      </c>
      <c r="I60">
        <v>28430104</v>
      </c>
      <c r="J60" t="s">
        <v>623</v>
      </c>
      <c r="K60">
        <v>60</v>
      </c>
      <c r="L60" t="s">
        <v>263</v>
      </c>
      <c r="M60" s="16">
        <v>83</v>
      </c>
      <c r="N60" s="62">
        <v>28430088</v>
      </c>
      <c r="O60" s="62">
        <v>1</v>
      </c>
    </row>
    <row r="61" spans="1:15">
      <c r="A61">
        <v>15</v>
      </c>
      <c r="B61">
        <v>28429988</v>
      </c>
      <c r="C61">
        <v>28430188</v>
      </c>
      <c r="D61" t="s">
        <v>566</v>
      </c>
      <c r="E61" t="s">
        <v>262</v>
      </c>
      <c r="F61" t="s">
        <v>263</v>
      </c>
      <c r="G61">
        <v>15</v>
      </c>
      <c r="H61">
        <v>28430026</v>
      </c>
      <c r="I61">
        <v>28430104</v>
      </c>
      <c r="J61" t="s">
        <v>624</v>
      </c>
      <c r="K61">
        <v>60</v>
      </c>
      <c r="L61" t="s">
        <v>268</v>
      </c>
      <c r="M61" s="16">
        <v>78</v>
      </c>
      <c r="N61" s="62">
        <v>28430088</v>
      </c>
      <c r="O61" s="62">
        <v>1</v>
      </c>
    </row>
    <row r="62" spans="1:15">
      <c r="A62">
        <v>15</v>
      </c>
      <c r="B62">
        <v>28429988</v>
      </c>
      <c r="C62">
        <v>28430188</v>
      </c>
      <c r="D62" t="s">
        <v>566</v>
      </c>
      <c r="E62" t="s">
        <v>262</v>
      </c>
      <c r="F62" t="s">
        <v>263</v>
      </c>
      <c r="G62">
        <v>15</v>
      </c>
      <c r="H62">
        <v>28430027</v>
      </c>
      <c r="I62">
        <v>28430104</v>
      </c>
      <c r="J62" t="s">
        <v>625</v>
      </c>
      <c r="K62">
        <v>60</v>
      </c>
      <c r="L62" t="s">
        <v>263</v>
      </c>
      <c r="M62" s="16">
        <v>77</v>
      </c>
      <c r="N62" s="62">
        <v>28430088</v>
      </c>
      <c r="O62" s="62">
        <v>1</v>
      </c>
    </row>
    <row r="63" spans="1:15">
      <c r="A63">
        <v>15</v>
      </c>
      <c r="B63">
        <v>28429988</v>
      </c>
      <c r="C63">
        <v>28430188</v>
      </c>
      <c r="D63" t="s">
        <v>566</v>
      </c>
      <c r="E63" t="s">
        <v>262</v>
      </c>
      <c r="F63" t="s">
        <v>263</v>
      </c>
      <c r="G63">
        <v>15</v>
      </c>
      <c r="H63">
        <v>28430027</v>
      </c>
      <c r="I63">
        <v>28430104</v>
      </c>
      <c r="J63" t="s">
        <v>626</v>
      </c>
      <c r="K63">
        <v>60</v>
      </c>
      <c r="L63" t="s">
        <v>263</v>
      </c>
      <c r="M63" s="16">
        <v>77</v>
      </c>
      <c r="N63" s="62">
        <v>28430088</v>
      </c>
      <c r="O63" s="62">
        <v>1</v>
      </c>
    </row>
    <row r="64" spans="1:15">
      <c r="A64">
        <v>15</v>
      </c>
      <c r="B64">
        <v>28429988</v>
      </c>
      <c r="C64">
        <v>28430188</v>
      </c>
      <c r="D64" t="s">
        <v>566</v>
      </c>
      <c r="E64" t="s">
        <v>262</v>
      </c>
      <c r="F64" t="s">
        <v>263</v>
      </c>
      <c r="G64">
        <v>15</v>
      </c>
      <c r="H64">
        <v>28430029</v>
      </c>
      <c r="I64">
        <v>28430104</v>
      </c>
      <c r="J64" t="s">
        <v>627</v>
      </c>
      <c r="K64">
        <v>60</v>
      </c>
      <c r="L64" t="s">
        <v>268</v>
      </c>
      <c r="M64" s="16">
        <v>75</v>
      </c>
      <c r="N64" s="62">
        <v>28430088</v>
      </c>
      <c r="O64" s="62">
        <v>1</v>
      </c>
    </row>
    <row r="65" spans="1:27">
      <c r="A65">
        <v>15</v>
      </c>
      <c r="B65">
        <v>28429988</v>
      </c>
      <c r="C65">
        <v>28430188</v>
      </c>
      <c r="D65" t="s">
        <v>566</v>
      </c>
      <c r="E65" t="s">
        <v>262</v>
      </c>
      <c r="F65" t="s">
        <v>263</v>
      </c>
      <c r="G65">
        <v>15</v>
      </c>
      <c r="H65">
        <v>28430029</v>
      </c>
      <c r="I65">
        <v>28430104</v>
      </c>
      <c r="J65" t="s">
        <v>628</v>
      </c>
      <c r="K65">
        <v>60</v>
      </c>
      <c r="L65" t="s">
        <v>268</v>
      </c>
      <c r="M65" s="16">
        <v>75</v>
      </c>
      <c r="N65" s="62">
        <v>28430088</v>
      </c>
      <c r="O65" s="62">
        <v>1</v>
      </c>
    </row>
    <row r="66" spans="1:27">
      <c r="A66">
        <v>15</v>
      </c>
      <c r="B66">
        <v>28429988</v>
      </c>
      <c r="C66">
        <v>28430188</v>
      </c>
      <c r="D66" t="s">
        <v>566</v>
      </c>
      <c r="E66" t="s">
        <v>262</v>
      </c>
      <c r="F66" t="s">
        <v>263</v>
      </c>
      <c r="G66">
        <v>15</v>
      </c>
      <c r="H66">
        <v>28430033</v>
      </c>
      <c r="I66">
        <v>28430104</v>
      </c>
      <c r="J66" t="s">
        <v>629</v>
      </c>
      <c r="K66">
        <v>60</v>
      </c>
      <c r="L66" t="s">
        <v>263</v>
      </c>
      <c r="M66" s="16">
        <v>71</v>
      </c>
      <c r="N66" s="62">
        <v>28430088</v>
      </c>
      <c r="O66" s="62">
        <v>1</v>
      </c>
    </row>
    <row r="67" spans="1:27">
      <c r="A67">
        <v>15</v>
      </c>
      <c r="B67">
        <v>28429988</v>
      </c>
      <c r="C67">
        <v>28430188</v>
      </c>
      <c r="D67" t="s">
        <v>566</v>
      </c>
      <c r="E67" t="s">
        <v>262</v>
      </c>
      <c r="F67" t="s">
        <v>263</v>
      </c>
      <c r="G67">
        <v>15</v>
      </c>
      <c r="H67">
        <v>28430034</v>
      </c>
      <c r="I67">
        <v>28430104</v>
      </c>
      <c r="J67" t="s">
        <v>630</v>
      </c>
      <c r="K67">
        <v>60</v>
      </c>
      <c r="L67" t="s">
        <v>263</v>
      </c>
      <c r="M67" s="16">
        <v>70</v>
      </c>
      <c r="N67" s="62">
        <v>28430088</v>
      </c>
      <c r="O67" s="62">
        <v>1</v>
      </c>
    </row>
    <row r="68" spans="1:27">
      <c r="A68">
        <v>15</v>
      </c>
      <c r="B68">
        <v>28429988</v>
      </c>
      <c r="C68">
        <v>28430188</v>
      </c>
      <c r="D68" t="s">
        <v>566</v>
      </c>
      <c r="E68" t="s">
        <v>262</v>
      </c>
      <c r="F68" t="s">
        <v>263</v>
      </c>
      <c r="G68">
        <v>15</v>
      </c>
      <c r="H68">
        <v>28430034</v>
      </c>
      <c r="I68">
        <v>28430104</v>
      </c>
      <c r="J68" t="s">
        <v>631</v>
      </c>
      <c r="K68">
        <v>60</v>
      </c>
      <c r="L68" t="s">
        <v>263</v>
      </c>
      <c r="M68" s="16">
        <v>70</v>
      </c>
      <c r="N68" s="62">
        <v>28430088</v>
      </c>
      <c r="O68" s="62">
        <v>1</v>
      </c>
    </row>
    <row r="69" spans="1:27">
      <c r="A69">
        <v>15</v>
      </c>
      <c r="B69">
        <v>28429988</v>
      </c>
      <c r="C69">
        <v>28430188</v>
      </c>
      <c r="D69" t="s">
        <v>566</v>
      </c>
      <c r="E69" t="s">
        <v>262</v>
      </c>
      <c r="F69" t="s">
        <v>263</v>
      </c>
      <c r="G69">
        <v>15</v>
      </c>
      <c r="H69">
        <v>28430035</v>
      </c>
      <c r="I69">
        <v>28430104</v>
      </c>
      <c r="J69" s="53" t="s">
        <v>632</v>
      </c>
      <c r="K69">
        <v>54</v>
      </c>
      <c r="L69" t="s">
        <v>263</v>
      </c>
      <c r="M69" s="16">
        <v>69</v>
      </c>
      <c r="N69" s="62">
        <v>28430088</v>
      </c>
      <c r="O69" s="62">
        <v>1</v>
      </c>
      <c r="P69" s="63" t="s">
        <v>1006</v>
      </c>
      <c r="Q69" t="s">
        <v>1008</v>
      </c>
      <c r="R69" s="67">
        <v>20</v>
      </c>
      <c r="S69" s="67">
        <v>70</v>
      </c>
      <c r="T69" s="68" t="s">
        <v>989</v>
      </c>
      <c r="U69" s="67">
        <v>918</v>
      </c>
      <c r="V69" s="67">
        <v>968</v>
      </c>
      <c r="W69" s="67" t="s">
        <v>990</v>
      </c>
      <c r="X69" s="67" t="s">
        <v>997</v>
      </c>
      <c r="Y69" s="67">
        <v>0.96079999999999999</v>
      </c>
      <c r="Z69" s="67">
        <v>1</v>
      </c>
      <c r="AA69" s="67">
        <v>427</v>
      </c>
    </row>
    <row r="70" spans="1:27">
      <c r="A70">
        <v>15</v>
      </c>
      <c r="B70">
        <v>28429988</v>
      </c>
      <c r="C70">
        <v>28430188</v>
      </c>
      <c r="D70" t="s">
        <v>566</v>
      </c>
      <c r="E70" t="s">
        <v>262</v>
      </c>
      <c r="F70" t="s">
        <v>263</v>
      </c>
      <c r="G70">
        <v>15</v>
      </c>
      <c r="H70">
        <v>28430036</v>
      </c>
      <c r="I70">
        <v>28430104</v>
      </c>
      <c r="J70" t="s">
        <v>633</v>
      </c>
      <c r="K70">
        <v>60</v>
      </c>
      <c r="L70" t="s">
        <v>263</v>
      </c>
      <c r="M70" s="16">
        <v>68</v>
      </c>
      <c r="N70" s="62">
        <v>28430088</v>
      </c>
      <c r="O70" s="62">
        <v>1</v>
      </c>
    </row>
    <row r="71" spans="1:27">
      <c r="A71">
        <v>15</v>
      </c>
      <c r="B71">
        <v>28429988</v>
      </c>
      <c r="C71">
        <v>28430188</v>
      </c>
      <c r="D71" t="s">
        <v>566</v>
      </c>
      <c r="E71" t="s">
        <v>262</v>
      </c>
      <c r="F71" t="s">
        <v>263</v>
      </c>
      <c r="G71">
        <v>15</v>
      </c>
      <c r="H71">
        <v>28430037</v>
      </c>
      <c r="I71">
        <v>28430104</v>
      </c>
      <c r="J71" t="s">
        <v>634</v>
      </c>
      <c r="K71">
        <v>60</v>
      </c>
      <c r="L71" t="s">
        <v>263</v>
      </c>
      <c r="M71" s="16">
        <v>67</v>
      </c>
      <c r="N71" s="62">
        <v>28430088</v>
      </c>
      <c r="O71" s="62">
        <v>1</v>
      </c>
    </row>
    <row r="72" spans="1:27">
      <c r="A72">
        <v>15</v>
      </c>
      <c r="B72">
        <v>28429988</v>
      </c>
      <c r="C72">
        <v>28430188</v>
      </c>
      <c r="D72" t="s">
        <v>566</v>
      </c>
      <c r="E72" t="s">
        <v>262</v>
      </c>
      <c r="F72" t="s">
        <v>263</v>
      </c>
      <c r="G72">
        <v>15</v>
      </c>
      <c r="H72">
        <v>28430039</v>
      </c>
      <c r="I72">
        <v>28430104</v>
      </c>
      <c r="J72" t="s">
        <v>635</v>
      </c>
      <c r="K72">
        <v>56</v>
      </c>
      <c r="L72" t="s">
        <v>263</v>
      </c>
      <c r="M72" s="16">
        <v>65</v>
      </c>
      <c r="N72" s="62">
        <v>28430088</v>
      </c>
      <c r="O72" s="62">
        <v>1</v>
      </c>
    </row>
    <row r="73" spans="1:27">
      <c r="A73">
        <v>15</v>
      </c>
      <c r="B73">
        <v>28429988</v>
      </c>
      <c r="C73">
        <v>28430188</v>
      </c>
      <c r="D73" t="s">
        <v>566</v>
      </c>
      <c r="E73" t="s">
        <v>262</v>
      </c>
      <c r="F73" t="s">
        <v>263</v>
      </c>
      <c r="G73">
        <v>15</v>
      </c>
      <c r="H73">
        <v>28430049</v>
      </c>
      <c r="I73">
        <v>28430104</v>
      </c>
      <c r="J73" t="s">
        <v>636</v>
      </c>
      <c r="K73">
        <v>42</v>
      </c>
      <c r="L73" t="s">
        <v>263</v>
      </c>
      <c r="M73" s="16">
        <v>55</v>
      </c>
      <c r="N73" s="62">
        <v>28430088</v>
      </c>
      <c r="O73" s="62">
        <v>1</v>
      </c>
    </row>
    <row r="74" spans="1:27">
      <c r="A74">
        <v>15</v>
      </c>
      <c r="B74">
        <v>28429988</v>
      </c>
      <c r="C74">
        <v>28430188</v>
      </c>
      <c r="D74" t="s">
        <v>566</v>
      </c>
      <c r="E74" t="s">
        <v>262</v>
      </c>
      <c r="F74" t="s">
        <v>263</v>
      </c>
      <c r="G74">
        <v>15</v>
      </c>
      <c r="H74">
        <v>28430049</v>
      </c>
      <c r="I74">
        <v>28430104</v>
      </c>
      <c r="J74" t="s">
        <v>637</v>
      </c>
      <c r="K74">
        <v>46</v>
      </c>
      <c r="L74" t="s">
        <v>268</v>
      </c>
      <c r="M74" s="16">
        <v>55</v>
      </c>
      <c r="N74" s="62">
        <v>28430088</v>
      </c>
      <c r="O74" s="62">
        <v>1</v>
      </c>
    </row>
    <row r="75" spans="1:27">
      <c r="A75">
        <v>15</v>
      </c>
      <c r="B75">
        <v>28429988</v>
      </c>
      <c r="C75">
        <v>28430188</v>
      </c>
      <c r="D75" t="s">
        <v>566</v>
      </c>
      <c r="E75" t="s">
        <v>262</v>
      </c>
      <c r="F75" t="s">
        <v>263</v>
      </c>
      <c r="G75">
        <v>15</v>
      </c>
      <c r="H75">
        <v>28430049</v>
      </c>
      <c r="I75">
        <v>28430104</v>
      </c>
      <c r="J75" t="s">
        <v>638</v>
      </c>
      <c r="K75">
        <v>58</v>
      </c>
      <c r="L75" t="s">
        <v>268</v>
      </c>
      <c r="M75" s="16">
        <v>55</v>
      </c>
      <c r="N75" s="62">
        <v>28430088</v>
      </c>
      <c r="O75" s="62">
        <v>1</v>
      </c>
    </row>
    <row r="76" spans="1:27">
      <c r="A76">
        <v>15</v>
      </c>
      <c r="B76">
        <v>28429988</v>
      </c>
      <c r="C76">
        <v>28430188</v>
      </c>
      <c r="D76" t="s">
        <v>566</v>
      </c>
      <c r="E76" t="s">
        <v>262</v>
      </c>
      <c r="F76" t="s">
        <v>263</v>
      </c>
      <c r="G76">
        <v>15</v>
      </c>
      <c r="H76">
        <v>28430051</v>
      </c>
      <c r="I76">
        <v>28430104</v>
      </c>
      <c r="J76" t="s">
        <v>639</v>
      </c>
      <c r="K76">
        <v>38</v>
      </c>
      <c r="L76" t="s">
        <v>263</v>
      </c>
      <c r="M76" s="16">
        <v>53</v>
      </c>
      <c r="N76" s="62">
        <v>28430088</v>
      </c>
      <c r="O76" s="62">
        <v>1</v>
      </c>
    </row>
    <row r="77" spans="1:27">
      <c r="A77">
        <v>15</v>
      </c>
      <c r="B77">
        <v>28429988</v>
      </c>
      <c r="C77">
        <v>28430188</v>
      </c>
      <c r="D77" t="s">
        <v>566</v>
      </c>
      <c r="E77" t="s">
        <v>262</v>
      </c>
      <c r="F77" t="s">
        <v>263</v>
      </c>
      <c r="G77">
        <v>15</v>
      </c>
      <c r="H77">
        <v>28430051</v>
      </c>
      <c r="I77">
        <v>28430104</v>
      </c>
      <c r="J77" t="s">
        <v>640</v>
      </c>
      <c r="K77">
        <v>42</v>
      </c>
      <c r="L77" t="s">
        <v>268</v>
      </c>
      <c r="M77" s="16">
        <v>53</v>
      </c>
      <c r="N77" s="62">
        <v>28430088</v>
      </c>
      <c r="O77" s="62">
        <v>1</v>
      </c>
    </row>
    <row r="78" spans="1:27">
      <c r="A78">
        <v>15</v>
      </c>
      <c r="B78">
        <v>28429988</v>
      </c>
      <c r="C78">
        <v>28430188</v>
      </c>
      <c r="D78" t="s">
        <v>566</v>
      </c>
      <c r="E78" t="s">
        <v>262</v>
      </c>
      <c r="F78" t="s">
        <v>263</v>
      </c>
      <c r="G78">
        <v>15</v>
      </c>
      <c r="H78">
        <v>28430057</v>
      </c>
      <c r="I78">
        <v>28430104</v>
      </c>
      <c r="J78" s="53" t="s">
        <v>641</v>
      </c>
      <c r="K78">
        <v>30</v>
      </c>
      <c r="L78" t="s">
        <v>268</v>
      </c>
      <c r="M78" s="16">
        <v>47</v>
      </c>
      <c r="N78" s="62">
        <v>28430088</v>
      </c>
      <c r="O78" s="62">
        <v>1</v>
      </c>
      <c r="P78" s="63" t="s">
        <v>1006</v>
      </c>
      <c r="Q78" t="s">
        <v>1030</v>
      </c>
      <c r="R78" s="67">
        <v>25</v>
      </c>
      <c r="S78" s="67">
        <v>100</v>
      </c>
      <c r="T78" s="68" t="s">
        <v>989</v>
      </c>
      <c r="U78" s="67">
        <v>900</v>
      </c>
      <c r="V78" s="67">
        <v>968</v>
      </c>
      <c r="W78" s="67" t="s">
        <v>990</v>
      </c>
      <c r="X78" s="67" t="s">
        <v>997</v>
      </c>
      <c r="Y78" s="67">
        <v>0.87139999999999995</v>
      </c>
      <c r="Z78" s="67">
        <v>1.3332999999999999</v>
      </c>
      <c r="AA78" s="67">
        <v>439</v>
      </c>
    </row>
    <row r="79" spans="1:27">
      <c r="A79">
        <v>15</v>
      </c>
      <c r="B79">
        <v>28429988</v>
      </c>
      <c r="C79">
        <v>28430188</v>
      </c>
      <c r="D79" t="s">
        <v>566</v>
      </c>
      <c r="E79" t="s">
        <v>262</v>
      </c>
      <c r="F79" t="s">
        <v>263</v>
      </c>
      <c r="G79">
        <v>15</v>
      </c>
      <c r="H79">
        <v>28430058</v>
      </c>
      <c r="I79">
        <v>28430104</v>
      </c>
      <c r="J79" t="s">
        <v>642</v>
      </c>
      <c r="K79">
        <v>0</v>
      </c>
      <c r="L79" t="s">
        <v>268</v>
      </c>
      <c r="M79" s="16">
        <v>46</v>
      </c>
      <c r="N79" s="62">
        <v>28430088</v>
      </c>
      <c r="O79" s="62">
        <v>1</v>
      </c>
    </row>
    <row r="80" spans="1:27">
      <c r="A80">
        <v>15</v>
      </c>
      <c r="B80">
        <v>28429988</v>
      </c>
      <c r="C80">
        <v>28430188</v>
      </c>
      <c r="D80" t="s">
        <v>566</v>
      </c>
      <c r="E80" t="s">
        <v>262</v>
      </c>
      <c r="F80" t="s">
        <v>263</v>
      </c>
      <c r="G80">
        <v>15</v>
      </c>
      <c r="H80">
        <v>28430059</v>
      </c>
      <c r="I80">
        <v>28430104</v>
      </c>
      <c r="J80" t="s">
        <v>643</v>
      </c>
      <c r="K80">
        <v>0</v>
      </c>
      <c r="L80" t="s">
        <v>268</v>
      </c>
      <c r="M80" s="16">
        <v>45</v>
      </c>
      <c r="N80" s="62">
        <v>28430088</v>
      </c>
      <c r="O80" s="62">
        <v>1</v>
      </c>
    </row>
    <row r="81" spans="1:18">
      <c r="A81">
        <v>15</v>
      </c>
      <c r="B81">
        <v>28429988</v>
      </c>
      <c r="C81">
        <v>28430188</v>
      </c>
      <c r="D81" t="s">
        <v>566</v>
      </c>
      <c r="E81" t="s">
        <v>262</v>
      </c>
      <c r="F81" t="s">
        <v>263</v>
      </c>
      <c r="G81">
        <v>15</v>
      </c>
      <c r="H81">
        <v>28430065</v>
      </c>
      <c r="I81">
        <v>28430104</v>
      </c>
      <c r="J81" t="s">
        <v>270</v>
      </c>
      <c r="K81">
        <v>3</v>
      </c>
      <c r="L81" t="s">
        <v>263</v>
      </c>
      <c r="M81" s="16">
        <v>39</v>
      </c>
      <c r="N81" s="62">
        <v>28430088</v>
      </c>
      <c r="O81" s="62">
        <v>1</v>
      </c>
    </row>
    <row r="82" spans="1:18">
      <c r="A82">
        <v>15</v>
      </c>
      <c r="B82">
        <v>28429988</v>
      </c>
      <c r="C82">
        <v>28430188</v>
      </c>
      <c r="D82" t="s">
        <v>566</v>
      </c>
      <c r="E82" t="s">
        <v>262</v>
      </c>
      <c r="F82" t="s">
        <v>263</v>
      </c>
      <c r="G82">
        <v>15</v>
      </c>
      <c r="H82">
        <v>28430067</v>
      </c>
      <c r="I82">
        <v>28430104</v>
      </c>
      <c r="J82" t="s">
        <v>644</v>
      </c>
      <c r="K82">
        <v>0</v>
      </c>
      <c r="L82" t="s">
        <v>268</v>
      </c>
      <c r="M82" s="16">
        <v>37</v>
      </c>
      <c r="N82" s="62">
        <v>28430088</v>
      </c>
      <c r="O82" s="62">
        <v>1</v>
      </c>
    </row>
    <row r="83" spans="1:18">
      <c r="A83">
        <v>15</v>
      </c>
      <c r="B83">
        <v>28429988</v>
      </c>
      <c r="C83">
        <v>28430188</v>
      </c>
      <c r="D83" t="s">
        <v>566</v>
      </c>
      <c r="E83" t="s">
        <v>262</v>
      </c>
      <c r="F83" t="s">
        <v>263</v>
      </c>
      <c r="G83">
        <v>15</v>
      </c>
      <c r="H83">
        <v>28430075</v>
      </c>
      <c r="I83">
        <v>28430104</v>
      </c>
      <c r="J83" s="53" t="s">
        <v>645</v>
      </c>
      <c r="K83">
        <v>40</v>
      </c>
      <c r="L83" t="s">
        <v>263</v>
      </c>
      <c r="M83" s="16">
        <v>29</v>
      </c>
      <c r="N83" s="62">
        <v>28430088</v>
      </c>
      <c r="O83" s="62">
        <v>1</v>
      </c>
      <c r="P83" s="63" t="s">
        <v>1007</v>
      </c>
      <c r="Q83" t="s">
        <v>1009</v>
      </c>
      <c r="R83" s="65" t="s">
        <v>1028</v>
      </c>
    </row>
    <row r="84" spans="1:18">
      <c r="J84" s="72" t="s">
        <v>1043</v>
      </c>
      <c r="Q84" t="s">
        <v>1010</v>
      </c>
      <c r="R84" s="65" t="s">
        <v>1029</v>
      </c>
    </row>
    <row r="85" spans="1:18">
      <c r="A85">
        <v>15</v>
      </c>
      <c r="B85">
        <v>28429988</v>
      </c>
      <c r="C85">
        <v>28430188</v>
      </c>
      <c r="D85" t="s">
        <v>566</v>
      </c>
      <c r="E85" t="s">
        <v>262</v>
      </c>
      <c r="F85" t="s">
        <v>263</v>
      </c>
      <c r="G85">
        <v>15</v>
      </c>
      <c r="H85">
        <v>28430081</v>
      </c>
      <c r="I85">
        <v>28430164</v>
      </c>
      <c r="J85" t="s">
        <v>646</v>
      </c>
      <c r="K85">
        <v>60</v>
      </c>
      <c r="L85" t="s">
        <v>263</v>
      </c>
      <c r="M85" s="16">
        <v>83</v>
      </c>
      <c r="N85" s="62">
        <v>28430088</v>
      </c>
      <c r="O85" s="62">
        <v>1</v>
      </c>
    </row>
    <row r="86" spans="1:18">
      <c r="A86">
        <v>15</v>
      </c>
      <c r="B86">
        <v>28429988</v>
      </c>
      <c r="C86">
        <v>28430188</v>
      </c>
      <c r="D86" t="s">
        <v>566</v>
      </c>
      <c r="E86" t="s">
        <v>262</v>
      </c>
      <c r="F86" t="s">
        <v>263</v>
      </c>
      <c r="G86">
        <v>15</v>
      </c>
      <c r="H86">
        <v>28430081</v>
      </c>
      <c r="I86">
        <v>28430173</v>
      </c>
      <c r="J86" t="s">
        <v>647</v>
      </c>
      <c r="K86">
        <v>60</v>
      </c>
      <c r="L86" t="s">
        <v>263</v>
      </c>
      <c r="M86" s="16">
        <v>92</v>
      </c>
      <c r="N86" s="62">
        <v>28430088</v>
      </c>
      <c r="O86" s="62">
        <v>1</v>
      </c>
    </row>
    <row r="87" spans="1:18">
      <c r="A87">
        <v>15</v>
      </c>
      <c r="B87">
        <v>28429988</v>
      </c>
      <c r="C87">
        <v>28430188</v>
      </c>
      <c r="D87" t="s">
        <v>566</v>
      </c>
      <c r="E87" t="s">
        <v>262</v>
      </c>
      <c r="F87" t="s">
        <v>263</v>
      </c>
      <c r="G87">
        <v>15</v>
      </c>
      <c r="H87">
        <v>28430081</v>
      </c>
      <c r="I87">
        <v>28430173</v>
      </c>
      <c r="J87" t="s">
        <v>648</v>
      </c>
      <c r="K87">
        <v>60</v>
      </c>
      <c r="L87" t="s">
        <v>263</v>
      </c>
      <c r="M87" s="16">
        <v>92</v>
      </c>
      <c r="N87" s="62">
        <v>28430088</v>
      </c>
      <c r="O87" s="62">
        <v>1</v>
      </c>
    </row>
    <row r="88" spans="1:18">
      <c r="A88">
        <v>15</v>
      </c>
      <c r="B88">
        <v>28429988</v>
      </c>
      <c r="C88">
        <v>28430188</v>
      </c>
      <c r="D88" t="s">
        <v>566</v>
      </c>
      <c r="E88" t="s">
        <v>262</v>
      </c>
      <c r="F88" t="s">
        <v>263</v>
      </c>
      <c r="G88">
        <v>15</v>
      </c>
      <c r="H88">
        <v>28430081</v>
      </c>
      <c r="I88">
        <v>28430156</v>
      </c>
      <c r="J88" t="s">
        <v>649</v>
      </c>
      <c r="K88">
        <v>43</v>
      </c>
      <c r="L88" t="s">
        <v>263</v>
      </c>
      <c r="M88" s="16">
        <v>75</v>
      </c>
      <c r="N88" s="62">
        <v>28430088</v>
      </c>
      <c r="O88" s="62">
        <v>1</v>
      </c>
    </row>
    <row r="89" spans="1:18">
      <c r="A89">
        <v>15</v>
      </c>
      <c r="B89">
        <v>28429988</v>
      </c>
      <c r="C89">
        <v>28430188</v>
      </c>
      <c r="D89" t="s">
        <v>566</v>
      </c>
      <c r="E89" t="s">
        <v>262</v>
      </c>
      <c r="F89" t="s">
        <v>263</v>
      </c>
      <c r="G89">
        <v>15</v>
      </c>
      <c r="H89">
        <v>28430081</v>
      </c>
      <c r="I89">
        <v>28430166</v>
      </c>
      <c r="J89" t="s">
        <v>650</v>
      </c>
      <c r="K89">
        <v>60</v>
      </c>
      <c r="L89" t="s">
        <v>263</v>
      </c>
      <c r="M89" s="16">
        <v>85</v>
      </c>
      <c r="N89" s="62">
        <v>28430088</v>
      </c>
      <c r="O89" s="62">
        <v>1</v>
      </c>
    </row>
    <row r="90" spans="1:18">
      <c r="A90">
        <v>15</v>
      </c>
      <c r="B90">
        <v>28429988</v>
      </c>
      <c r="C90">
        <v>28430188</v>
      </c>
      <c r="D90" t="s">
        <v>566</v>
      </c>
      <c r="E90" t="s">
        <v>262</v>
      </c>
      <c r="F90" t="s">
        <v>263</v>
      </c>
      <c r="G90">
        <v>15</v>
      </c>
      <c r="H90">
        <v>28430081</v>
      </c>
      <c r="I90">
        <v>28430156</v>
      </c>
      <c r="J90" t="s">
        <v>651</v>
      </c>
      <c r="K90">
        <v>35</v>
      </c>
      <c r="L90" t="s">
        <v>263</v>
      </c>
      <c r="M90" s="16">
        <v>75</v>
      </c>
      <c r="N90" s="62">
        <v>28430088</v>
      </c>
      <c r="O90" s="62">
        <v>1</v>
      </c>
    </row>
    <row r="91" spans="1:18">
      <c r="A91">
        <v>15</v>
      </c>
      <c r="B91">
        <v>28429988</v>
      </c>
      <c r="C91">
        <v>28430188</v>
      </c>
      <c r="D91" t="s">
        <v>566</v>
      </c>
      <c r="E91" t="s">
        <v>262</v>
      </c>
      <c r="F91" t="s">
        <v>263</v>
      </c>
      <c r="G91">
        <v>15</v>
      </c>
      <c r="H91">
        <v>28430081</v>
      </c>
      <c r="I91">
        <v>28430150</v>
      </c>
      <c r="J91" t="s">
        <v>652</v>
      </c>
      <c r="K91">
        <v>60</v>
      </c>
      <c r="L91" t="s">
        <v>263</v>
      </c>
      <c r="M91" s="16">
        <v>69</v>
      </c>
      <c r="N91" s="62">
        <v>28430088</v>
      </c>
      <c r="O91" s="62">
        <v>1</v>
      </c>
    </row>
    <row r="92" spans="1:18">
      <c r="A92">
        <v>15</v>
      </c>
      <c r="B92">
        <v>28429988</v>
      </c>
      <c r="C92">
        <v>28430188</v>
      </c>
      <c r="D92" t="s">
        <v>566</v>
      </c>
      <c r="E92" t="s">
        <v>262</v>
      </c>
      <c r="F92" t="s">
        <v>263</v>
      </c>
      <c r="G92">
        <v>15</v>
      </c>
      <c r="H92">
        <v>28430081</v>
      </c>
      <c r="I92">
        <v>28430156</v>
      </c>
      <c r="J92" t="s">
        <v>653</v>
      </c>
      <c r="K92">
        <v>43</v>
      </c>
      <c r="L92" t="s">
        <v>263</v>
      </c>
      <c r="M92" s="16">
        <v>75</v>
      </c>
      <c r="N92" s="62">
        <v>28430088</v>
      </c>
      <c r="O92" s="62">
        <v>1</v>
      </c>
    </row>
    <row r="93" spans="1:18">
      <c r="A93">
        <v>15</v>
      </c>
      <c r="B93">
        <v>28429988</v>
      </c>
      <c r="C93">
        <v>28430188</v>
      </c>
      <c r="D93" t="s">
        <v>566</v>
      </c>
      <c r="E93" t="s">
        <v>262</v>
      </c>
      <c r="F93" t="s">
        <v>263</v>
      </c>
      <c r="G93">
        <v>15</v>
      </c>
      <c r="H93">
        <v>28430081</v>
      </c>
      <c r="I93">
        <v>28430142</v>
      </c>
      <c r="J93" t="s">
        <v>654</v>
      </c>
      <c r="K93">
        <v>0</v>
      </c>
      <c r="L93" t="s">
        <v>263</v>
      </c>
      <c r="M93" s="16">
        <v>61</v>
      </c>
      <c r="N93" s="62">
        <v>28430088</v>
      </c>
      <c r="O93" s="62">
        <v>1</v>
      </c>
    </row>
    <row r="94" spans="1:18">
      <c r="A94">
        <v>15</v>
      </c>
      <c r="B94">
        <v>28429988</v>
      </c>
      <c r="C94">
        <v>28430188</v>
      </c>
      <c r="D94" t="s">
        <v>566</v>
      </c>
      <c r="E94" t="s">
        <v>262</v>
      </c>
      <c r="F94" t="s">
        <v>263</v>
      </c>
      <c r="G94">
        <v>15</v>
      </c>
      <c r="H94">
        <v>28430081</v>
      </c>
      <c r="I94">
        <v>28430160</v>
      </c>
      <c r="J94" t="s">
        <v>655</v>
      </c>
      <c r="K94">
        <v>55</v>
      </c>
      <c r="L94" t="s">
        <v>268</v>
      </c>
      <c r="M94" s="16">
        <v>79</v>
      </c>
      <c r="N94" s="62">
        <v>28430088</v>
      </c>
      <c r="O94" s="62">
        <v>1</v>
      </c>
    </row>
    <row r="95" spans="1:18">
      <c r="A95">
        <v>15</v>
      </c>
      <c r="B95">
        <v>28429988</v>
      </c>
      <c r="C95">
        <v>28430188</v>
      </c>
      <c r="D95" t="s">
        <v>566</v>
      </c>
      <c r="E95" t="s">
        <v>262</v>
      </c>
      <c r="F95" t="s">
        <v>263</v>
      </c>
      <c r="G95">
        <v>15</v>
      </c>
      <c r="H95">
        <v>28430081</v>
      </c>
      <c r="I95">
        <v>28430123</v>
      </c>
      <c r="J95" t="s">
        <v>656</v>
      </c>
      <c r="K95">
        <v>40</v>
      </c>
      <c r="L95" t="s">
        <v>268</v>
      </c>
      <c r="M95" s="16">
        <v>42</v>
      </c>
      <c r="N95" s="62">
        <v>28430088</v>
      </c>
      <c r="O95" s="62">
        <v>1</v>
      </c>
    </row>
    <row r="96" spans="1:18">
      <c r="A96">
        <v>15</v>
      </c>
      <c r="B96">
        <v>28429988</v>
      </c>
      <c r="C96">
        <v>28430188</v>
      </c>
      <c r="D96" t="s">
        <v>566</v>
      </c>
      <c r="E96" t="s">
        <v>262</v>
      </c>
      <c r="F96" t="s">
        <v>263</v>
      </c>
      <c r="G96">
        <v>15</v>
      </c>
      <c r="H96">
        <v>28430081</v>
      </c>
      <c r="I96">
        <v>28430146</v>
      </c>
      <c r="J96" t="s">
        <v>657</v>
      </c>
      <c r="K96">
        <v>60</v>
      </c>
      <c r="L96" t="s">
        <v>268</v>
      </c>
      <c r="M96" s="16">
        <v>65</v>
      </c>
      <c r="N96" s="62">
        <v>28430088</v>
      </c>
      <c r="O96" s="62">
        <v>1</v>
      </c>
    </row>
    <row r="97" spans="1:15">
      <c r="A97">
        <v>15</v>
      </c>
      <c r="B97">
        <v>28429988</v>
      </c>
      <c r="C97">
        <v>28430188</v>
      </c>
      <c r="D97" t="s">
        <v>566</v>
      </c>
      <c r="E97" t="s">
        <v>262</v>
      </c>
      <c r="F97" t="s">
        <v>263</v>
      </c>
      <c r="G97">
        <v>15</v>
      </c>
      <c r="H97">
        <v>28430081</v>
      </c>
      <c r="I97">
        <v>28430130</v>
      </c>
      <c r="J97" t="s">
        <v>283</v>
      </c>
      <c r="K97">
        <v>0</v>
      </c>
      <c r="L97" t="s">
        <v>268</v>
      </c>
      <c r="M97" s="16">
        <v>49</v>
      </c>
      <c r="N97" s="62">
        <v>28430088</v>
      </c>
      <c r="O97" s="62">
        <v>1</v>
      </c>
    </row>
    <row r="98" spans="1:15">
      <c r="A98">
        <v>15</v>
      </c>
      <c r="B98">
        <v>28429988</v>
      </c>
      <c r="C98">
        <v>28430188</v>
      </c>
      <c r="D98" t="s">
        <v>566</v>
      </c>
      <c r="E98" t="s">
        <v>262</v>
      </c>
      <c r="F98" t="s">
        <v>263</v>
      </c>
      <c r="G98">
        <v>15</v>
      </c>
      <c r="H98">
        <v>28430081</v>
      </c>
      <c r="I98">
        <v>28430173</v>
      </c>
      <c r="J98" t="s">
        <v>658</v>
      </c>
      <c r="K98">
        <v>60</v>
      </c>
      <c r="L98" t="s">
        <v>268</v>
      </c>
      <c r="M98" s="16">
        <v>92</v>
      </c>
      <c r="N98" s="62">
        <v>28430088</v>
      </c>
      <c r="O98" s="62">
        <v>1</v>
      </c>
    </row>
    <row r="99" spans="1:15">
      <c r="A99">
        <v>15</v>
      </c>
      <c r="B99">
        <v>28429988</v>
      </c>
      <c r="C99">
        <v>28430188</v>
      </c>
      <c r="D99" t="s">
        <v>566</v>
      </c>
      <c r="E99" t="s">
        <v>262</v>
      </c>
      <c r="F99" t="s">
        <v>263</v>
      </c>
      <c r="G99">
        <v>15</v>
      </c>
      <c r="H99">
        <v>28430081</v>
      </c>
      <c r="I99">
        <v>28430149</v>
      </c>
      <c r="J99" t="s">
        <v>291</v>
      </c>
      <c r="K99">
        <v>47</v>
      </c>
      <c r="L99" t="s">
        <v>268</v>
      </c>
      <c r="M99" s="16">
        <v>68</v>
      </c>
      <c r="N99" s="62">
        <v>28430088</v>
      </c>
      <c r="O99" s="62">
        <v>1</v>
      </c>
    </row>
    <row r="100" spans="1:15">
      <c r="A100">
        <v>15</v>
      </c>
      <c r="B100">
        <v>28429988</v>
      </c>
      <c r="C100">
        <v>28430188</v>
      </c>
      <c r="D100" t="s">
        <v>566</v>
      </c>
      <c r="E100" t="s">
        <v>262</v>
      </c>
      <c r="F100" t="s">
        <v>263</v>
      </c>
      <c r="G100">
        <v>15</v>
      </c>
      <c r="H100">
        <v>28430081</v>
      </c>
      <c r="I100">
        <v>28430143</v>
      </c>
      <c r="J100" t="s">
        <v>292</v>
      </c>
      <c r="K100">
        <v>60</v>
      </c>
      <c r="L100" t="s">
        <v>268</v>
      </c>
      <c r="M100" s="16">
        <v>62</v>
      </c>
      <c r="N100" s="62">
        <v>28430088</v>
      </c>
      <c r="O100" s="62">
        <v>1</v>
      </c>
    </row>
    <row r="101" spans="1:15">
      <c r="A101">
        <v>15</v>
      </c>
      <c r="B101">
        <v>28429988</v>
      </c>
      <c r="C101">
        <v>28430188</v>
      </c>
      <c r="D101" t="s">
        <v>566</v>
      </c>
      <c r="E101" t="s">
        <v>262</v>
      </c>
      <c r="F101" t="s">
        <v>263</v>
      </c>
      <c r="G101">
        <v>15</v>
      </c>
      <c r="H101">
        <v>28430081</v>
      </c>
      <c r="I101">
        <v>28430157</v>
      </c>
      <c r="J101" t="s">
        <v>659</v>
      </c>
      <c r="K101">
        <v>46</v>
      </c>
      <c r="L101" t="s">
        <v>268</v>
      </c>
      <c r="M101" s="16">
        <v>76</v>
      </c>
      <c r="N101" s="62">
        <v>28430088</v>
      </c>
      <c r="O101" s="62">
        <v>1</v>
      </c>
    </row>
    <row r="102" spans="1:15">
      <c r="A102">
        <v>15</v>
      </c>
      <c r="B102">
        <v>28429988</v>
      </c>
      <c r="C102">
        <v>28430188</v>
      </c>
      <c r="D102" t="s">
        <v>566</v>
      </c>
      <c r="E102" t="s">
        <v>262</v>
      </c>
      <c r="F102" t="s">
        <v>263</v>
      </c>
      <c r="G102">
        <v>15</v>
      </c>
      <c r="H102">
        <v>28430081</v>
      </c>
      <c r="I102">
        <v>28430114</v>
      </c>
      <c r="J102" t="s">
        <v>660</v>
      </c>
      <c r="K102">
        <v>6</v>
      </c>
      <c r="L102" t="s">
        <v>268</v>
      </c>
      <c r="M102" s="16">
        <v>33</v>
      </c>
      <c r="N102" s="62">
        <v>28430088</v>
      </c>
      <c r="O102" s="62">
        <v>1</v>
      </c>
    </row>
    <row r="103" spans="1:15">
      <c r="A103">
        <v>15</v>
      </c>
      <c r="B103">
        <v>28429988</v>
      </c>
      <c r="C103">
        <v>28430188</v>
      </c>
      <c r="D103" t="s">
        <v>566</v>
      </c>
      <c r="E103" t="s">
        <v>262</v>
      </c>
      <c r="F103" t="s">
        <v>263</v>
      </c>
      <c r="G103">
        <v>15</v>
      </c>
      <c r="H103">
        <v>28430081</v>
      </c>
      <c r="I103">
        <v>28430159</v>
      </c>
      <c r="J103" t="s">
        <v>661</v>
      </c>
      <c r="K103">
        <v>60</v>
      </c>
      <c r="L103" t="s">
        <v>268</v>
      </c>
      <c r="M103" s="16">
        <v>78</v>
      </c>
      <c r="N103" s="62">
        <v>28430088</v>
      </c>
      <c r="O103" s="62">
        <v>1</v>
      </c>
    </row>
    <row r="104" spans="1:15">
      <c r="A104">
        <v>15</v>
      </c>
      <c r="B104">
        <v>28429988</v>
      </c>
      <c r="C104">
        <v>28430188</v>
      </c>
      <c r="D104" t="s">
        <v>566</v>
      </c>
      <c r="E104" t="s">
        <v>262</v>
      </c>
      <c r="F104" t="s">
        <v>263</v>
      </c>
      <c r="G104">
        <v>15</v>
      </c>
      <c r="H104">
        <v>28430081</v>
      </c>
      <c r="I104">
        <v>28430139</v>
      </c>
      <c r="J104" t="s">
        <v>293</v>
      </c>
      <c r="K104">
        <v>60</v>
      </c>
      <c r="L104" t="s">
        <v>268</v>
      </c>
      <c r="M104" s="16">
        <v>58</v>
      </c>
      <c r="N104" s="62">
        <v>28430088</v>
      </c>
      <c r="O104" s="62">
        <v>1</v>
      </c>
    </row>
    <row r="105" spans="1:15">
      <c r="A105">
        <v>15</v>
      </c>
      <c r="B105">
        <v>28429988</v>
      </c>
      <c r="C105">
        <v>28430188</v>
      </c>
      <c r="D105" t="s">
        <v>566</v>
      </c>
      <c r="E105" t="s">
        <v>262</v>
      </c>
      <c r="F105" t="s">
        <v>263</v>
      </c>
      <c r="G105">
        <v>15</v>
      </c>
      <c r="H105">
        <v>28430082</v>
      </c>
      <c r="I105">
        <v>28430182</v>
      </c>
      <c r="J105" t="s">
        <v>662</v>
      </c>
      <c r="K105">
        <v>60</v>
      </c>
      <c r="L105" t="s">
        <v>268</v>
      </c>
      <c r="M105" s="16">
        <v>100</v>
      </c>
      <c r="N105" s="62">
        <v>28430088</v>
      </c>
      <c r="O105" s="62">
        <v>1</v>
      </c>
    </row>
    <row r="106" spans="1:15">
      <c r="A106">
        <v>15</v>
      </c>
      <c r="B106">
        <v>28429988</v>
      </c>
      <c r="C106">
        <v>28430188</v>
      </c>
      <c r="D106" t="s">
        <v>566</v>
      </c>
      <c r="E106" t="s">
        <v>262</v>
      </c>
      <c r="F106" t="s">
        <v>263</v>
      </c>
      <c r="G106">
        <v>15</v>
      </c>
      <c r="H106">
        <v>28430083</v>
      </c>
      <c r="I106">
        <v>28430183</v>
      </c>
      <c r="J106" t="s">
        <v>663</v>
      </c>
      <c r="K106">
        <v>60</v>
      </c>
      <c r="L106" t="s">
        <v>268</v>
      </c>
      <c r="M106" s="16">
        <v>100</v>
      </c>
      <c r="N106" s="62">
        <v>28430088</v>
      </c>
      <c r="O106" s="62">
        <v>1</v>
      </c>
    </row>
    <row r="107" spans="1:15">
      <c r="A107">
        <v>15</v>
      </c>
      <c r="B107">
        <v>28429988</v>
      </c>
      <c r="C107">
        <v>28430188</v>
      </c>
      <c r="D107" t="s">
        <v>566</v>
      </c>
      <c r="E107" t="s">
        <v>262</v>
      </c>
      <c r="F107" t="s">
        <v>263</v>
      </c>
      <c r="G107">
        <v>15</v>
      </c>
      <c r="H107">
        <v>28430084</v>
      </c>
      <c r="I107">
        <v>28430161</v>
      </c>
      <c r="J107" t="s">
        <v>664</v>
      </c>
      <c r="K107">
        <v>60</v>
      </c>
      <c r="L107" t="s">
        <v>263</v>
      </c>
      <c r="M107" s="16">
        <v>77</v>
      </c>
      <c r="N107" s="62">
        <v>28430088</v>
      </c>
      <c r="O107" s="62">
        <v>1</v>
      </c>
    </row>
    <row r="108" spans="1:15">
      <c r="A108">
        <v>15</v>
      </c>
      <c r="B108">
        <v>28429988</v>
      </c>
      <c r="C108">
        <v>28430188</v>
      </c>
      <c r="D108" t="s">
        <v>566</v>
      </c>
      <c r="E108" t="s">
        <v>262</v>
      </c>
      <c r="F108" t="s">
        <v>263</v>
      </c>
      <c r="G108">
        <v>15</v>
      </c>
      <c r="H108">
        <v>28430095</v>
      </c>
      <c r="I108">
        <v>28430195</v>
      </c>
      <c r="J108" t="s">
        <v>665</v>
      </c>
      <c r="K108">
        <v>60</v>
      </c>
      <c r="L108" t="s">
        <v>268</v>
      </c>
      <c r="M108" s="16">
        <v>93</v>
      </c>
      <c r="N108" s="62">
        <v>28430088</v>
      </c>
      <c r="O108" s="62" t="s">
        <v>981</v>
      </c>
    </row>
    <row r="109" spans="1:15">
      <c r="A109">
        <v>15</v>
      </c>
      <c r="B109">
        <v>28429988</v>
      </c>
      <c r="C109">
        <v>28430188</v>
      </c>
      <c r="D109" t="s">
        <v>566</v>
      </c>
      <c r="E109" t="s">
        <v>262</v>
      </c>
      <c r="F109" t="s">
        <v>263</v>
      </c>
      <c r="G109">
        <v>15</v>
      </c>
      <c r="H109">
        <v>28430096</v>
      </c>
      <c r="I109">
        <v>28430196</v>
      </c>
      <c r="J109" t="s">
        <v>666</v>
      </c>
      <c r="K109">
        <v>60</v>
      </c>
      <c r="L109" t="s">
        <v>263</v>
      </c>
      <c r="M109" s="16">
        <v>92</v>
      </c>
      <c r="N109" s="62">
        <v>28430088</v>
      </c>
      <c r="O109" s="62" t="s">
        <v>981</v>
      </c>
    </row>
    <row r="110" spans="1:15">
      <c r="A110">
        <v>15</v>
      </c>
      <c r="B110">
        <v>28429988</v>
      </c>
      <c r="C110">
        <v>28430188</v>
      </c>
      <c r="D110" t="s">
        <v>566</v>
      </c>
      <c r="E110" t="s">
        <v>262</v>
      </c>
      <c r="F110" t="s">
        <v>263</v>
      </c>
      <c r="G110">
        <v>15</v>
      </c>
      <c r="H110">
        <v>28430097</v>
      </c>
      <c r="I110">
        <v>28430197</v>
      </c>
      <c r="J110" t="s">
        <v>667</v>
      </c>
      <c r="K110">
        <v>60</v>
      </c>
      <c r="L110" t="s">
        <v>263</v>
      </c>
      <c r="M110" s="16">
        <v>91</v>
      </c>
      <c r="N110" s="62">
        <v>28430088</v>
      </c>
      <c r="O110" s="62" t="s">
        <v>981</v>
      </c>
    </row>
    <row r="111" spans="1:15">
      <c r="A111">
        <v>15</v>
      </c>
      <c r="B111">
        <v>28429988</v>
      </c>
      <c r="C111">
        <v>28430188</v>
      </c>
      <c r="D111" t="s">
        <v>566</v>
      </c>
      <c r="E111" t="s">
        <v>262</v>
      </c>
      <c r="F111" t="s">
        <v>263</v>
      </c>
      <c r="G111">
        <v>15</v>
      </c>
      <c r="H111">
        <v>28430097</v>
      </c>
      <c r="I111">
        <v>28430197</v>
      </c>
      <c r="J111" t="s">
        <v>668</v>
      </c>
      <c r="K111">
        <v>60</v>
      </c>
      <c r="L111" t="s">
        <v>263</v>
      </c>
      <c r="M111" s="16">
        <v>91</v>
      </c>
      <c r="N111" s="62">
        <v>28430088</v>
      </c>
      <c r="O111" s="62" t="s">
        <v>981</v>
      </c>
    </row>
    <row r="112" spans="1:15">
      <c r="A112">
        <v>15</v>
      </c>
      <c r="B112">
        <v>28429988</v>
      </c>
      <c r="C112">
        <v>28430188</v>
      </c>
      <c r="D112" t="s">
        <v>566</v>
      </c>
      <c r="E112" t="s">
        <v>262</v>
      </c>
      <c r="F112" t="s">
        <v>263</v>
      </c>
      <c r="G112">
        <v>15</v>
      </c>
      <c r="H112">
        <v>28430099</v>
      </c>
      <c r="I112">
        <v>28430199</v>
      </c>
      <c r="J112" t="s">
        <v>669</v>
      </c>
      <c r="K112">
        <v>60</v>
      </c>
      <c r="L112" t="s">
        <v>263</v>
      </c>
      <c r="M112" s="16">
        <v>89</v>
      </c>
      <c r="N112" s="62">
        <v>28430088</v>
      </c>
      <c r="O112" s="62" t="s">
        <v>981</v>
      </c>
    </row>
    <row r="113" spans="1:15">
      <c r="A113">
        <v>15</v>
      </c>
      <c r="B113">
        <v>28429988</v>
      </c>
      <c r="C113">
        <v>28430188</v>
      </c>
      <c r="D113" t="s">
        <v>566</v>
      </c>
      <c r="E113" t="s">
        <v>262</v>
      </c>
      <c r="F113" t="s">
        <v>263</v>
      </c>
      <c r="G113">
        <v>15</v>
      </c>
      <c r="H113">
        <v>28430101</v>
      </c>
      <c r="I113">
        <v>28430201</v>
      </c>
      <c r="J113" t="s">
        <v>670</v>
      </c>
      <c r="K113">
        <v>60</v>
      </c>
      <c r="L113" t="s">
        <v>263</v>
      </c>
      <c r="M113" s="16">
        <v>87</v>
      </c>
      <c r="N113" s="62">
        <v>28430088</v>
      </c>
      <c r="O113" s="62" t="s">
        <v>981</v>
      </c>
    </row>
    <row r="114" spans="1:15">
      <c r="A114">
        <v>15</v>
      </c>
      <c r="B114">
        <v>28429988</v>
      </c>
      <c r="C114">
        <v>28430188</v>
      </c>
      <c r="D114" t="s">
        <v>566</v>
      </c>
      <c r="E114" t="s">
        <v>262</v>
      </c>
      <c r="F114" t="s">
        <v>263</v>
      </c>
      <c r="G114">
        <v>15</v>
      </c>
      <c r="H114">
        <v>28430103</v>
      </c>
      <c r="I114">
        <v>28430203</v>
      </c>
      <c r="J114" t="s">
        <v>671</v>
      </c>
      <c r="K114">
        <v>60</v>
      </c>
      <c r="L114" t="s">
        <v>268</v>
      </c>
      <c r="M114" s="16">
        <v>85</v>
      </c>
      <c r="N114" s="62">
        <v>28430088</v>
      </c>
      <c r="O114" s="62" t="s">
        <v>981</v>
      </c>
    </row>
    <row r="115" spans="1:15">
      <c r="A115">
        <v>15</v>
      </c>
      <c r="B115">
        <v>28429988</v>
      </c>
      <c r="C115">
        <v>28430188</v>
      </c>
      <c r="D115" t="s">
        <v>566</v>
      </c>
      <c r="E115" t="s">
        <v>262</v>
      </c>
      <c r="F115" t="s">
        <v>263</v>
      </c>
      <c r="G115">
        <v>15</v>
      </c>
      <c r="H115">
        <v>28430103</v>
      </c>
      <c r="I115">
        <v>28430203</v>
      </c>
      <c r="J115" t="s">
        <v>672</v>
      </c>
      <c r="K115">
        <v>60</v>
      </c>
      <c r="L115" t="s">
        <v>268</v>
      </c>
      <c r="M115" s="16">
        <v>85</v>
      </c>
      <c r="N115" s="62">
        <v>28430088</v>
      </c>
      <c r="O115" s="62" t="s">
        <v>981</v>
      </c>
    </row>
    <row r="116" spans="1:15">
      <c r="A116">
        <v>15</v>
      </c>
      <c r="B116">
        <v>28429988</v>
      </c>
      <c r="C116">
        <v>28430188</v>
      </c>
      <c r="D116" t="s">
        <v>566</v>
      </c>
      <c r="E116" t="s">
        <v>262</v>
      </c>
      <c r="F116" t="s">
        <v>263</v>
      </c>
      <c r="G116">
        <v>15</v>
      </c>
      <c r="H116">
        <v>28430104</v>
      </c>
      <c r="I116">
        <v>28430204</v>
      </c>
      <c r="J116" t="s">
        <v>673</v>
      </c>
      <c r="K116">
        <v>60</v>
      </c>
      <c r="L116" t="s">
        <v>268</v>
      </c>
      <c r="M116" s="16">
        <v>84</v>
      </c>
      <c r="N116" s="62">
        <v>28430088</v>
      </c>
      <c r="O116" s="62" t="s">
        <v>981</v>
      </c>
    </row>
    <row r="117" spans="1:15">
      <c r="A117">
        <v>15</v>
      </c>
      <c r="B117">
        <v>28429988</v>
      </c>
      <c r="C117">
        <v>28430188</v>
      </c>
      <c r="D117" t="s">
        <v>566</v>
      </c>
      <c r="E117" t="s">
        <v>262</v>
      </c>
      <c r="F117" t="s">
        <v>263</v>
      </c>
      <c r="G117">
        <v>15</v>
      </c>
      <c r="H117">
        <v>28430105</v>
      </c>
      <c r="I117">
        <v>28430205</v>
      </c>
      <c r="J117" t="s">
        <v>674</v>
      </c>
      <c r="K117">
        <v>60</v>
      </c>
      <c r="L117" t="s">
        <v>268</v>
      </c>
      <c r="M117" s="16">
        <v>83</v>
      </c>
      <c r="N117" s="62">
        <v>28430088</v>
      </c>
      <c r="O117" s="62" t="s">
        <v>981</v>
      </c>
    </row>
    <row r="118" spans="1:15">
      <c r="A118">
        <v>15</v>
      </c>
      <c r="B118">
        <v>28429988</v>
      </c>
      <c r="C118">
        <v>28430188</v>
      </c>
      <c r="D118" t="s">
        <v>566</v>
      </c>
      <c r="E118" t="s">
        <v>262</v>
      </c>
      <c r="F118" t="s">
        <v>263</v>
      </c>
      <c r="G118">
        <v>15</v>
      </c>
      <c r="H118">
        <v>28430105</v>
      </c>
      <c r="I118">
        <v>28430205</v>
      </c>
      <c r="J118" t="s">
        <v>675</v>
      </c>
      <c r="K118">
        <v>60</v>
      </c>
      <c r="L118" t="s">
        <v>268</v>
      </c>
      <c r="M118" s="16">
        <v>83</v>
      </c>
      <c r="N118" s="62">
        <v>28430088</v>
      </c>
      <c r="O118" s="62" t="s">
        <v>981</v>
      </c>
    </row>
    <row r="119" spans="1:15">
      <c r="A119">
        <v>15</v>
      </c>
      <c r="B119">
        <v>28429988</v>
      </c>
      <c r="C119">
        <v>28430188</v>
      </c>
      <c r="D119" t="s">
        <v>566</v>
      </c>
      <c r="E119" t="s">
        <v>262</v>
      </c>
      <c r="F119" t="s">
        <v>263</v>
      </c>
      <c r="G119">
        <v>15</v>
      </c>
      <c r="H119">
        <v>28430109</v>
      </c>
      <c r="I119">
        <v>28430209</v>
      </c>
      <c r="J119" t="s">
        <v>676</v>
      </c>
      <c r="K119">
        <v>60</v>
      </c>
      <c r="L119" t="s">
        <v>263</v>
      </c>
      <c r="M119" s="16">
        <v>79</v>
      </c>
      <c r="N119" s="62">
        <v>28430088</v>
      </c>
      <c r="O119" s="62" t="s">
        <v>981</v>
      </c>
    </row>
    <row r="120" spans="1:15">
      <c r="A120">
        <v>15</v>
      </c>
      <c r="B120">
        <v>28429988</v>
      </c>
      <c r="C120">
        <v>28430188</v>
      </c>
      <c r="D120" t="s">
        <v>566</v>
      </c>
      <c r="E120" t="s">
        <v>262</v>
      </c>
      <c r="F120" t="s">
        <v>263</v>
      </c>
      <c r="G120">
        <v>15</v>
      </c>
      <c r="H120">
        <v>28430111</v>
      </c>
      <c r="I120">
        <v>28430211</v>
      </c>
      <c r="J120" t="s">
        <v>677</v>
      </c>
      <c r="K120">
        <v>60</v>
      </c>
      <c r="L120" t="s">
        <v>263</v>
      </c>
      <c r="M120" s="16">
        <v>77</v>
      </c>
      <c r="N120" s="62">
        <v>28430088</v>
      </c>
      <c r="O120" s="62" t="s">
        <v>981</v>
      </c>
    </row>
    <row r="121" spans="1:15">
      <c r="A121">
        <v>15</v>
      </c>
      <c r="B121">
        <v>28429988</v>
      </c>
      <c r="C121">
        <v>28430188</v>
      </c>
      <c r="D121" t="s">
        <v>566</v>
      </c>
      <c r="E121" t="s">
        <v>262</v>
      </c>
      <c r="F121" t="s">
        <v>263</v>
      </c>
      <c r="G121">
        <v>15</v>
      </c>
      <c r="H121">
        <v>28430111</v>
      </c>
      <c r="I121">
        <v>28430211</v>
      </c>
      <c r="J121" t="s">
        <v>678</v>
      </c>
      <c r="K121">
        <v>60</v>
      </c>
      <c r="L121" t="s">
        <v>263</v>
      </c>
      <c r="M121" s="16">
        <v>77</v>
      </c>
      <c r="N121" s="62">
        <v>28430088</v>
      </c>
      <c r="O121" s="62" t="s">
        <v>981</v>
      </c>
    </row>
    <row r="122" spans="1:15">
      <c r="A122">
        <v>15</v>
      </c>
      <c r="B122">
        <v>28429988</v>
      </c>
      <c r="C122">
        <v>28430188</v>
      </c>
      <c r="D122" t="s">
        <v>566</v>
      </c>
      <c r="E122" t="s">
        <v>262</v>
      </c>
      <c r="F122" t="s">
        <v>263</v>
      </c>
      <c r="G122">
        <v>15</v>
      </c>
      <c r="H122">
        <v>28430112</v>
      </c>
      <c r="I122">
        <v>28430212</v>
      </c>
      <c r="J122" t="s">
        <v>679</v>
      </c>
      <c r="K122">
        <v>60</v>
      </c>
      <c r="L122" t="s">
        <v>268</v>
      </c>
      <c r="M122" s="16">
        <v>76</v>
      </c>
      <c r="N122" s="62">
        <v>28430088</v>
      </c>
      <c r="O122" s="62" t="s">
        <v>981</v>
      </c>
    </row>
    <row r="123" spans="1:15">
      <c r="A123">
        <v>15</v>
      </c>
      <c r="B123">
        <v>28429988</v>
      </c>
      <c r="C123">
        <v>28430188</v>
      </c>
      <c r="D123" t="s">
        <v>566</v>
      </c>
      <c r="E123" t="s">
        <v>262</v>
      </c>
      <c r="F123" t="s">
        <v>263</v>
      </c>
      <c r="G123">
        <v>15</v>
      </c>
      <c r="H123">
        <v>28430115</v>
      </c>
      <c r="I123">
        <v>28430215</v>
      </c>
      <c r="J123" t="s">
        <v>680</v>
      </c>
      <c r="K123">
        <v>60</v>
      </c>
      <c r="L123" t="s">
        <v>263</v>
      </c>
      <c r="M123" s="16">
        <v>73</v>
      </c>
      <c r="N123" s="62">
        <v>28430088</v>
      </c>
      <c r="O123" s="62" t="s">
        <v>981</v>
      </c>
    </row>
    <row r="124" spans="1:15">
      <c r="A124">
        <v>15</v>
      </c>
      <c r="B124">
        <v>28429988</v>
      </c>
      <c r="C124">
        <v>28430188</v>
      </c>
      <c r="D124" t="s">
        <v>566</v>
      </c>
      <c r="E124" t="s">
        <v>262</v>
      </c>
      <c r="F124" t="s">
        <v>263</v>
      </c>
      <c r="G124">
        <v>15</v>
      </c>
      <c r="H124">
        <v>28430116</v>
      </c>
      <c r="I124">
        <v>28430216</v>
      </c>
      <c r="J124" t="s">
        <v>681</v>
      </c>
      <c r="K124">
        <v>60</v>
      </c>
      <c r="L124" t="s">
        <v>263</v>
      </c>
      <c r="M124" s="16">
        <v>72</v>
      </c>
      <c r="N124" s="62">
        <v>28430088</v>
      </c>
      <c r="O124" s="62" t="s">
        <v>981</v>
      </c>
    </row>
    <row r="125" spans="1:15">
      <c r="A125">
        <v>15</v>
      </c>
      <c r="B125">
        <v>28429988</v>
      </c>
      <c r="C125">
        <v>28430188</v>
      </c>
      <c r="D125" t="s">
        <v>566</v>
      </c>
      <c r="E125" t="s">
        <v>262</v>
      </c>
      <c r="F125" t="s">
        <v>263</v>
      </c>
      <c r="G125">
        <v>15</v>
      </c>
      <c r="H125">
        <v>28430123</v>
      </c>
      <c r="I125">
        <v>28430223</v>
      </c>
      <c r="J125" t="s">
        <v>682</v>
      </c>
      <c r="K125">
        <v>60</v>
      </c>
      <c r="L125" t="s">
        <v>263</v>
      </c>
      <c r="M125" s="16">
        <v>65</v>
      </c>
      <c r="N125" s="62">
        <v>28430088</v>
      </c>
      <c r="O125" s="62" t="s">
        <v>981</v>
      </c>
    </row>
    <row r="126" spans="1:15">
      <c r="A126">
        <v>15</v>
      </c>
      <c r="B126">
        <v>28429988</v>
      </c>
      <c r="C126">
        <v>28430188</v>
      </c>
      <c r="D126" t="s">
        <v>566</v>
      </c>
      <c r="E126" t="s">
        <v>262</v>
      </c>
      <c r="F126" t="s">
        <v>263</v>
      </c>
      <c r="G126">
        <v>15</v>
      </c>
      <c r="H126">
        <v>28430126</v>
      </c>
      <c r="I126">
        <v>28430226</v>
      </c>
      <c r="J126" t="s">
        <v>683</v>
      </c>
      <c r="K126">
        <v>60</v>
      </c>
      <c r="L126" t="s">
        <v>268</v>
      </c>
      <c r="M126" s="16">
        <v>62</v>
      </c>
      <c r="N126" s="62">
        <v>28430088</v>
      </c>
      <c r="O126" s="62" t="s">
        <v>981</v>
      </c>
    </row>
    <row r="127" spans="1:15">
      <c r="A127">
        <v>15</v>
      </c>
      <c r="B127">
        <v>28429988</v>
      </c>
      <c r="C127">
        <v>28430188</v>
      </c>
      <c r="D127" t="s">
        <v>566</v>
      </c>
      <c r="E127" t="s">
        <v>262</v>
      </c>
      <c r="F127" t="s">
        <v>263</v>
      </c>
      <c r="G127">
        <v>15</v>
      </c>
      <c r="H127">
        <v>28430131</v>
      </c>
      <c r="I127">
        <v>28430231</v>
      </c>
      <c r="J127" t="s">
        <v>684</v>
      </c>
      <c r="K127">
        <v>60</v>
      </c>
      <c r="L127" t="s">
        <v>268</v>
      </c>
      <c r="M127" s="16">
        <v>57</v>
      </c>
      <c r="N127" s="62">
        <v>28430088</v>
      </c>
      <c r="O127" s="62" t="s">
        <v>981</v>
      </c>
    </row>
    <row r="128" spans="1:15">
      <c r="A128">
        <v>15</v>
      </c>
      <c r="B128">
        <v>28429988</v>
      </c>
      <c r="C128">
        <v>28430188</v>
      </c>
      <c r="D128" t="s">
        <v>566</v>
      </c>
      <c r="E128" t="s">
        <v>262</v>
      </c>
      <c r="F128" t="s">
        <v>263</v>
      </c>
      <c r="G128">
        <v>15</v>
      </c>
      <c r="H128">
        <v>28430133</v>
      </c>
      <c r="I128">
        <v>28430233</v>
      </c>
      <c r="J128" t="s">
        <v>685</v>
      </c>
      <c r="K128">
        <v>60</v>
      </c>
      <c r="L128" t="s">
        <v>268</v>
      </c>
      <c r="M128" s="16">
        <v>55</v>
      </c>
      <c r="N128" s="62">
        <v>28430088</v>
      </c>
      <c r="O128" s="62" t="s">
        <v>981</v>
      </c>
    </row>
    <row r="129" spans="1:15">
      <c r="A129">
        <v>15</v>
      </c>
      <c r="B129">
        <v>28429988</v>
      </c>
      <c r="C129">
        <v>28430188</v>
      </c>
      <c r="D129" t="s">
        <v>566</v>
      </c>
      <c r="E129" t="s">
        <v>262</v>
      </c>
      <c r="F129" t="s">
        <v>263</v>
      </c>
      <c r="G129">
        <v>15</v>
      </c>
      <c r="H129">
        <v>28430134</v>
      </c>
      <c r="I129">
        <v>28430234</v>
      </c>
      <c r="J129" t="s">
        <v>686</v>
      </c>
      <c r="K129">
        <v>60</v>
      </c>
      <c r="L129" t="s">
        <v>268</v>
      </c>
      <c r="M129" s="16">
        <v>54</v>
      </c>
      <c r="N129" s="62">
        <v>28430088</v>
      </c>
      <c r="O129" s="62" t="s">
        <v>981</v>
      </c>
    </row>
    <row r="130" spans="1:15">
      <c r="A130">
        <v>15</v>
      </c>
      <c r="B130">
        <v>28429988</v>
      </c>
      <c r="C130">
        <v>28430188</v>
      </c>
      <c r="D130" t="s">
        <v>566</v>
      </c>
      <c r="E130" t="s">
        <v>262</v>
      </c>
      <c r="F130" t="s">
        <v>263</v>
      </c>
      <c r="G130">
        <v>15</v>
      </c>
      <c r="H130">
        <v>28430136</v>
      </c>
      <c r="I130">
        <v>28430236</v>
      </c>
      <c r="J130" t="s">
        <v>687</v>
      </c>
      <c r="K130">
        <v>21</v>
      </c>
      <c r="L130" t="s">
        <v>263</v>
      </c>
      <c r="M130" s="16">
        <v>52</v>
      </c>
      <c r="N130" s="62">
        <v>28430088</v>
      </c>
      <c r="O130" s="62" t="s">
        <v>981</v>
      </c>
    </row>
    <row r="131" spans="1:15">
      <c r="A131">
        <v>15</v>
      </c>
      <c r="B131">
        <v>28429988</v>
      </c>
      <c r="C131">
        <v>28430188</v>
      </c>
      <c r="D131" t="s">
        <v>566</v>
      </c>
      <c r="E131" t="s">
        <v>262</v>
      </c>
      <c r="F131" t="s">
        <v>263</v>
      </c>
      <c r="G131">
        <v>15</v>
      </c>
      <c r="H131">
        <v>28430143</v>
      </c>
      <c r="I131">
        <v>28430243</v>
      </c>
      <c r="J131" t="s">
        <v>688</v>
      </c>
      <c r="K131">
        <v>60</v>
      </c>
      <c r="L131" t="s">
        <v>263</v>
      </c>
      <c r="M131" s="16">
        <v>45</v>
      </c>
      <c r="N131" s="62">
        <v>28430088</v>
      </c>
      <c r="O131" s="62" t="s">
        <v>981</v>
      </c>
    </row>
    <row r="132" spans="1:15">
      <c r="A132">
        <v>15</v>
      </c>
      <c r="B132">
        <v>28429988</v>
      </c>
      <c r="C132">
        <v>28430188</v>
      </c>
      <c r="D132" t="s">
        <v>566</v>
      </c>
      <c r="E132" t="s">
        <v>262</v>
      </c>
      <c r="F132" t="s">
        <v>263</v>
      </c>
      <c r="G132">
        <v>15</v>
      </c>
      <c r="H132">
        <v>28430144</v>
      </c>
      <c r="I132">
        <v>28430244</v>
      </c>
      <c r="J132" t="s">
        <v>689</v>
      </c>
      <c r="K132">
        <v>60</v>
      </c>
      <c r="L132" t="s">
        <v>263</v>
      </c>
      <c r="M132" s="16">
        <v>44</v>
      </c>
      <c r="N132" s="62">
        <v>28430088</v>
      </c>
      <c r="O132" s="62" t="s">
        <v>981</v>
      </c>
    </row>
    <row r="133" spans="1:15">
      <c r="A133">
        <v>15</v>
      </c>
      <c r="B133">
        <v>28429988</v>
      </c>
      <c r="C133">
        <v>28430188</v>
      </c>
      <c r="D133" t="s">
        <v>566</v>
      </c>
      <c r="E133" t="s">
        <v>262</v>
      </c>
      <c r="F133" t="s">
        <v>263</v>
      </c>
      <c r="G133">
        <v>15</v>
      </c>
      <c r="H133">
        <v>28430145</v>
      </c>
      <c r="I133">
        <v>28430245</v>
      </c>
      <c r="J133" t="s">
        <v>690</v>
      </c>
      <c r="K133">
        <v>60</v>
      </c>
      <c r="L133" t="s">
        <v>268</v>
      </c>
      <c r="M133" s="16">
        <v>43</v>
      </c>
      <c r="N133" s="62">
        <v>28430088</v>
      </c>
      <c r="O133" s="62" t="s">
        <v>981</v>
      </c>
    </row>
    <row r="134" spans="1:15">
      <c r="A134">
        <v>15</v>
      </c>
      <c r="B134">
        <v>28429988</v>
      </c>
      <c r="C134">
        <v>28430188</v>
      </c>
      <c r="D134" t="s">
        <v>566</v>
      </c>
      <c r="E134" t="s">
        <v>262</v>
      </c>
      <c r="F134" t="s">
        <v>263</v>
      </c>
      <c r="G134">
        <v>15</v>
      </c>
      <c r="H134">
        <v>28430147</v>
      </c>
      <c r="I134">
        <v>28430247</v>
      </c>
      <c r="J134" t="s">
        <v>691</v>
      </c>
      <c r="K134">
        <v>60</v>
      </c>
      <c r="L134" t="s">
        <v>268</v>
      </c>
      <c r="M134" s="16">
        <v>41</v>
      </c>
      <c r="N134" s="62">
        <v>28430088</v>
      </c>
      <c r="O134" s="62" t="s">
        <v>981</v>
      </c>
    </row>
    <row r="135" spans="1:15">
      <c r="A135">
        <v>15</v>
      </c>
      <c r="B135">
        <v>28429988</v>
      </c>
      <c r="C135">
        <v>28430188</v>
      </c>
      <c r="D135" t="s">
        <v>566</v>
      </c>
      <c r="E135" t="s">
        <v>262</v>
      </c>
      <c r="F135" t="s">
        <v>263</v>
      </c>
      <c r="G135">
        <v>15</v>
      </c>
      <c r="H135">
        <v>28430150</v>
      </c>
      <c r="I135">
        <v>28430250</v>
      </c>
      <c r="J135" t="s">
        <v>692</v>
      </c>
      <c r="K135">
        <v>60</v>
      </c>
      <c r="L135" t="s">
        <v>268</v>
      </c>
      <c r="M135" s="16">
        <v>38</v>
      </c>
      <c r="N135" s="62">
        <v>28430088</v>
      </c>
      <c r="O135" s="62" t="s">
        <v>981</v>
      </c>
    </row>
    <row r="136" spans="1:15">
      <c r="A136">
        <v>15</v>
      </c>
      <c r="B136">
        <v>28429988</v>
      </c>
      <c r="C136">
        <v>28430188</v>
      </c>
      <c r="D136" t="s">
        <v>566</v>
      </c>
      <c r="E136" t="s">
        <v>262</v>
      </c>
      <c r="F136" t="s">
        <v>263</v>
      </c>
      <c r="G136">
        <v>15</v>
      </c>
      <c r="H136">
        <v>28430151</v>
      </c>
      <c r="I136">
        <v>28430251</v>
      </c>
      <c r="J136" t="s">
        <v>693</v>
      </c>
      <c r="K136">
        <v>60</v>
      </c>
      <c r="L136" t="s">
        <v>268</v>
      </c>
      <c r="M136" s="16">
        <v>37</v>
      </c>
      <c r="N136" s="62">
        <v>28430088</v>
      </c>
      <c r="O136" s="62" t="s">
        <v>981</v>
      </c>
    </row>
    <row r="137" spans="1:15">
      <c r="A137">
        <v>15</v>
      </c>
      <c r="B137">
        <v>28429988</v>
      </c>
      <c r="C137">
        <v>28430188</v>
      </c>
      <c r="D137" t="s">
        <v>566</v>
      </c>
      <c r="E137" t="s">
        <v>262</v>
      </c>
      <c r="F137" t="s">
        <v>263</v>
      </c>
      <c r="G137">
        <v>15</v>
      </c>
      <c r="H137">
        <v>28430153</v>
      </c>
      <c r="I137">
        <v>28430253</v>
      </c>
      <c r="J137" t="s">
        <v>694</v>
      </c>
      <c r="K137">
        <v>60</v>
      </c>
      <c r="L137" t="s">
        <v>268</v>
      </c>
      <c r="M137" s="16">
        <v>35</v>
      </c>
      <c r="N137" s="62">
        <v>28430088</v>
      </c>
      <c r="O137" s="62" t="s">
        <v>981</v>
      </c>
    </row>
    <row r="138" spans="1:15">
      <c r="A138">
        <v>15</v>
      </c>
      <c r="B138">
        <v>28429988</v>
      </c>
      <c r="C138">
        <v>28430188</v>
      </c>
      <c r="D138" t="s">
        <v>566</v>
      </c>
      <c r="E138" t="s">
        <v>262</v>
      </c>
      <c r="F138" t="s">
        <v>263</v>
      </c>
      <c r="G138">
        <v>15</v>
      </c>
      <c r="H138">
        <v>28430156</v>
      </c>
      <c r="I138">
        <v>28430256</v>
      </c>
      <c r="J138" t="s">
        <v>695</v>
      </c>
      <c r="K138">
        <v>60</v>
      </c>
      <c r="L138" t="s">
        <v>263</v>
      </c>
      <c r="M138" s="16">
        <v>32</v>
      </c>
      <c r="N138" s="62">
        <v>28430088</v>
      </c>
      <c r="O138" s="62" t="s">
        <v>981</v>
      </c>
    </row>
    <row r="139" spans="1:15">
      <c r="A139">
        <v>15</v>
      </c>
      <c r="B139">
        <v>28429988</v>
      </c>
      <c r="C139">
        <v>28430188</v>
      </c>
      <c r="D139" t="s">
        <v>566</v>
      </c>
      <c r="E139" t="s">
        <v>262</v>
      </c>
      <c r="F139" t="s">
        <v>263</v>
      </c>
      <c r="G139">
        <v>15</v>
      </c>
      <c r="H139">
        <v>28430156</v>
      </c>
      <c r="I139">
        <v>28430256</v>
      </c>
      <c r="J139" t="s">
        <v>696</v>
      </c>
      <c r="K139">
        <v>60</v>
      </c>
      <c r="L139" t="s">
        <v>268</v>
      </c>
      <c r="M139" s="16">
        <v>32</v>
      </c>
      <c r="N139" s="62">
        <v>28430088</v>
      </c>
      <c r="O139" s="62" t="s">
        <v>981</v>
      </c>
    </row>
    <row r="140" spans="1:15">
      <c r="A140">
        <v>15</v>
      </c>
      <c r="B140">
        <v>28429988</v>
      </c>
      <c r="C140">
        <v>28430188</v>
      </c>
      <c r="D140" t="s">
        <v>566</v>
      </c>
      <c r="E140" t="s">
        <v>262</v>
      </c>
      <c r="F140" t="s">
        <v>263</v>
      </c>
      <c r="G140">
        <v>15</v>
      </c>
      <c r="H140">
        <v>28430157</v>
      </c>
      <c r="I140">
        <v>28430257</v>
      </c>
      <c r="J140" t="s">
        <v>697</v>
      </c>
      <c r="K140">
        <v>60</v>
      </c>
      <c r="L140" t="s">
        <v>268</v>
      </c>
      <c r="M140" s="16">
        <v>31</v>
      </c>
      <c r="N140" s="62">
        <v>28430088</v>
      </c>
      <c r="O140" s="62" t="s">
        <v>981</v>
      </c>
    </row>
    <row r="141" spans="1:15">
      <c r="A141">
        <v>15</v>
      </c>
      <c r="B141">
        <v>28429988</v>
      </c>
      <c r="C141">
        <v>28430188</v>
      </c>
      <c r="D141" t="s">
        <v>566</v>
      </c>
      <c r="E141" t="s">
        <v>262</v>
      </c>
      <c r="F141" t="s">
        <v>263</v>
      </c>
      <c r="G141">
        <v>15</v>
      </c>
      <c r="H141">
        <v>28430158</v>
      </c>
      <c r="I141">
        <v>28430258</v>
      </c>
      <c r="J141" t="s">
        <v>698</v>
      </c>
      <c r="K141">
        <v>60</v>
      </c>
      <c r="L141" t="s">
        <v>263</v>
      </c>
      <c r="M141" s="16">
        <v>30</v>
      </c>
      <c r="N141" s="62">
        <v>28430088</v>
      </c>
      <c r="O141" s="62" t="s">
        <v>981</v>
      </c>
    </row>
    <row r="142" spans="1:15">
      <c r="A142">
        <v>15</v>
      </c>
      <c r="B142">
        <v>28429988</v>
      </c>
      <c r="C142">
        <v>28430188</v>
      </c>
      <c r="D142" t="s">
        <v>566</v>
      </c>
      <c r="E142" t="s">
        <v>262</v>
      </c>
      <c r="F142" t="s">
        <v>263</v>
      </c>
      <c r="G142">
        <v>15</v>
      </c>
      <c r="H142">
        <v>28430158</v>
      </c>
      <c r="I142">
        <v>28430258</v>
      </c>
      <c r="J142" t="s">
        <v>699</v>
      </c>
      <c r="K142">
        <v>60</v>
      </c>
      <c r="L142" t="s">
        <v>268</v>
      </c>
      <c r="M142" s="16">
        <v>30</v>
      </c>
      <c r="N142" s="62">
        <v>28430088</v>
      </c>
      <c r="O142" s="62" t="s">
        <v>981</v>
      </c>
    </row>
    <row r="143" spans="1:15">
      <c r="A143">
        <v>15</v>
      </c>
      <c r="B143">
        <v>28429988</v>
      </c>
      <c r="C143">
        <v>28430188</v>
      </c>
      <c r="D143" t="s">
        <v>566</v>
      </c>
      <c r="E143" t="s">
        <v>262</v>
      </c>
      <c r="F143" t="s">
        <v>263</v>
      </c>
      <c r="G143">
        <v>15</v>
      </c>
      <c r="H143">
        <v>28430163</v>
      </c>
      <c r="I143">
        <v>28430263</v>
      </c>
      <c r="J143" t="s">
        <v>700</v>
      </c>
      <c r="K143">
        <v>60</v>
      </c>
      <c r="L143" t="s">
        <v>263</v>
      </c>
      <c r="M143" s="16">
        <v>25</v>
      </c>
      <c r="N143" s="62">
        <v>28430088</v>
      </c>
      <c r="O143" s="62" t="s">
        <v>981</v>
      </c>
    </row>
    <row r="144" spans="1:15">
      <c r="A144">
        <v>15</v>
      </c>
      <c r="B144">
        <v>28429988</v>
      </c>
      <c r="C144">
        <v>28430188</v>
      </c>
      <c r="D144" t="s">
        <v>566</v>
      </c>
      <c r="E144" t="s">
        <v>262</v>
      </c>
      <c r="F144" t="s">
        <v>263</v>
      </c>
      <c r="G144">
        <v>15</v>
      </c>
      <c r="H144">
        <v>28430165</v>
      </c>
      <c r="I144">
        <v>28430265</v>
      </c>
      <c r="J144" t="s">
        <v>701</v>
      </c>
      <c r="K144">
        <v>60</v>
      </c>
      <c r="L144" t="s">
        <v>263</v>
      </c>
      <c r="M144" s="16">
        <v>23</v>
      </c>
      <c r="N144" s="62">
        <v>28430088</v>
      </c>
      <c r="O144" s="62" t="s">
        <v>981</v>
      </c>
    </row>
    <row r="145" spans="1:15">
      <c r="A145">
        <v>15</v>
      </c>
      <c r="B145">
        <v>28429988</v>
      </c>
      <c r="C145">
        <v>28430188</v>
      </c>
      <c r="D145" t="s">
        <v>566</v>
      </c>
      <c r="E145" t="s">
        <v>262</v>
      </c>
      <c r="F145" t="s">
        <v>263</v>
      </c>
      <c r="G145">
        <v>15</v>
      </c>
      <c r="H145">
        <v>28430165</v>
      </c>
      <c r="I145">
        <v>28430265</v>
      </c>
      <c r="J145" t="s">
        <v>702</v>
      </c>
      <c r="K145">
        <v>60</v>
      </c>
      <c r="L145" t="s">
        <v>263</v>
      </c>
      <c r="M145" s="16">
        <v>23</v>
      </c>
      <c r="N145" s="62">
        <v>28430088</v>
      </c>
      <c r="O145" s="62" t="s">
        <v>981</v>
      </c>
    </row>
    <row r="146" spans="1:15">
      <c r="A146">
        <v>15</v>
      </c>
      <c r="B146">
        <v>28429988</v>
      </c>
      <c r="C146">
        <v>28430188</v>
      </c>
      <c r="D146" t="s">
        <v>566</v>
      </c>
      <c r="E146" t="s">
        <v>262</v>
      </c>
      <c r="F146" t="s">
        <v>263</v>
      </c>
      <c r="G146">
        <v>15</v>
      </c>
      <c r="H146">
        <v>28430167</v>
      </c>
      <c r="I146">
        <v>28430267</v>
      </c>
      <c r="J146" t="s">
        <v>703</v>
      </c>
      <c r="K146">
        <v>60</v>
      </c>
      <c r="L146" t="s">
        <v>263</v>
      </c>
      <c r="M146" s="16">
        <v>21</v>
      </c>
      <c r="N146" s="62">
        <v>28430088</v>
      </c>
      <c r="O146" s="62" t="s">
        <v>981</v>
      </c>
    </row>
    <row r="147" spans="1:15">
      <c r="A147">
        <v>15</v>
      </c>
      <c r="B147">
        <v>28429988</v>
      </c>
      <c r="C147">
        <v>28430188</v>
      </c>
      <c r="D147" t="s">
        <v>566</v>
      </c>
      <c r="E147" t="s">
        <v>262</v>
      </c>
      <c r="F147" t="s">
        <v>263</v>
      </c>
      <c r="G147">
        <v>15</v>
      </c>
      <c r="H147">
        <v>28430168</v>
      </c>
      <c r="I147">
        <v>28430268</v>
      </c>
      <c r="J147" t="s">
        <v>704</v>
      </c>
      <c r="K147">
        <v>60</v>
      </c>
      <c r="L147" t="s">
        <v>268</v>
      </c>
      <c r="M147" s="16">
        <v>20</v>
      </c>
      <c r="N147" s="62">
        <v>28430088</v>
      </c>
      <c r="O147" s="62" t="s">
        <v>981</v>
      </c>
    </row>
    <row r="148" spans="1:15">
      <c r="A148">
        <v>15</v>
      </c>
      <c r="B148">
        <v>28429988</v>
      </c>
      <c r="C148">
        <v>28430188</v>
      </c>
      <c r="D148" t="s">
        <v>566</v>
      </c>
      <c r="E148" t="s">
        <v>262</v>
      </c>
      <c r="F148" t="s">
        <v>263</v>
      </c>
      <c r="G148">
        <v>15</v>
      </c>
      <c r="H148">
        <v>28430170</v>
      </c>
      <c r="I148">
        <v>28430270</v>
      </c>
      <c r="J148" t="s">
        <v>705</v>
      </c>
      <c r="K148">
        <v>60</v>
      </c>
      <c r="L148" t="s">
        <v>263</v>
      </c>
      <c r="M148" s="16">
        <v>18</v>
      </c>
      <c r="N148" s="62">
        <v>28430088</v>
      </c>
      <c r="O148" s="62" t="s">
        <v>981</v>
      </c>
    </row>
    <row r="149" spans="1:15">
      <c r="A149">
        <v>15</v>
      </c>
      <c r="B149">
        <v>28429988</v>
      </c>
      <c r="C149">
        <v>28430188</v>
      </c>
      <c r="D149" t="s">
        <v>566</v>
      </c>
      <c r="E149" t="s">
        <v>262</v>
      </c>
      <c r="F149" t="s">
        <v>263</v>
      </c>
      <c r="G149">
        <v>15</v>
      </c>
      <c r="H149">
        <v>28430171</v>
      </c>
      <c r="I149">
        <v>28430271</v>
      </c>
      <c r="J149" t="s">
        <v>706</v>
      </c>
      <c r="K149">
        <v>60</v>
      </c>
      <c r="L149" t="s">
        <v>263</v>
      </c>
      <c r="M149" s="16">
        <v>17</v>
      </c>
      <c r="N149" s="62">
        <v>28430088</v>
      </c>
      <c r="O149" s="62" t="s">
        <v>981</v>
      </c>
    </row>
    <row r="150" spans="1:15">
      <c r="A150">
        <v>15</v>
      </c>
      <c r="B150">
        <v>28429988</v>
      </c>
      <c r="C150">
        <v>28430188</v>
      </c>
      <c r="D150" t="s">
        <v>566</v>
      </c>
      <c r="E150" t="s">
        <v>262</v>
      </c>
      <c r="F150" t="s">
        <v>263</v>
      </c>
      <c r="G150">
        <v>15</v>
      </c>
      <c r="H150">
        <v>28430171</v>
      </c>
      <c r="I150">
        <v>28430271</v>
      </c>
      <c r="J150" t="s">
        <v>707</v>
      </c>
      <c r="K150">
        <v>60</v>
      </c>
      <c r="L150" t="s">
        <v>268</v>
      </c>
      <c r="M150" s="16">
        <v>17</v>
      </c>
      <c r="N150" s="62">
        <v>28430088</v>
      </c>
      <c r="O150" s="62" t="s">
        <v>981</v>
      </c>
    </row>
    <row r="151" spans="1:15">
      <c r="A151">
        <v>15</v>
      </c>
      <c r="B151">
        <v>28429988</v>
      </c>
      <c r="C151">
        <v>28430188</v>
      </c>
      <c r="D151" t="s">
        <v>566</v>
      </c>
      <c r="E151" t="s">
        <v>262</v>
      </c>
      <c r="F151" t="s">
        <v>263</v>
      </c>
      <c r="G151">
        <v>15</v>
      </c>
      <c r="H151">
        <v>28430173</v>
      </c>
      <c r="I151">
        <v>28430273</v>
      </c>
      <c r="J151" t="s">
        <v>708</v>
      </c>
      <c r="K151">
        <v>60</v>
      </c>
      <c r="L151" t="s">
        <v>268</v>
      </c>
      <c r="M151" s="16">
        <v>15</v>
      </c>
      <c r="N151" s="62">
        <v>28430088</v>
      </c>
      <c r="O151" s="62" t="s">
        <v>981</v>
      </c>
    </row>
    <row r="152" spans="1:15">
      <c r="A152">
        <v>15</v>
      </c>
      <c r="B152">
        <v>28429988</v>
      </c>
      <c r="C152">
        <v>28430188</v>
      </c>
      <c r="D152" t="s">
        <v>566</v>
      </c>
      <c r="E152" t="s">
        <v>262</v>
      </c>
      <c r="F152" t="s">
        <v>263</v>
      </c>
      <c r="G152">
        <v>15</v>
      </c>
      <c r="H152">
        <v>28430174</v>
      </c>
      <c r="I152">
        <v>28430274</v>
      </c>
      <c r="J152" t="s">
        <v>709</v>
      </c>
      <c r="K152">
        <v>60</v>
      </c>
      <c r="L152" t="s">
        <v>268</v>
      </c>
      <c r="M152" s="16">
        <v>14</v>
      </c>
      <c r="N152" s="62">
        <v>28430088</v>
      </c>
      <c r="O152" s="62" t="s">
        <v>981</v>
      </c>
    </row>
    <row r="153" spans="1:15">
      <c r="A153">
        <v>15</v>
      </c>
      <c r="B153">
        <v>28429988</v>
      </c>
      <c r="C153">
        <v>28430188</v>
      </c>
      <c r="D153" t="s">
        <v>566</v>
      </c>
      <c r="E153" t="s">
        <v>262</v>
      </c>
      <c r="F153" t="s">
        <v>263</v>
      </c>
      <c r="G153">
        <v>15</v>
      </c>
      <c r="H153">
        <v>28430175</v>
      </c>
      <c r="I153">
        <v>28430275</v>
      </c>
      <c r="J153" t="s">
        <v>710</v>
      </c>
      <c r="K153">
        <v>60</v>
      </c>
      <c r="L153" t="s">
        <v>268</v>
      </c>
      <c r="M153" s="16">
        <v>13</v>
      </c>
      <c r="N153" s="62">
        <v>28430088</v>
      </c>
      <c r="O153" s="62" t="s">
        <v>981</v>
      </c>
    </row>
    <row r="154" spans="1:15">
      <c r="A154">
        <v>15</v>
      </c>
      <c r="B154">
        <v>28429988</v>
      </c>
      <c r="C154">
        <v>28430188</v>
      </c>
      <c r="D154" t="s">
        <v>566</v>
      </c>
      <c r="E154" t="s">
        <v>262</v>
      </c>
      <c r="F154" t="s">
        <v>263</v>
      </c>
      <c r="G154">
        <v>15</v>
      </c>
      <c r="H154">
        <v>28430176</v>
      </c>
      <c r="I154">
        <v>28430276</v>
      </c>
      <c r="J154" t="s">
        <v>711</v>
      </c>
      <c r="K154">
        <v>60</v>
      </c>
      <c r="L154" t="s">
        <v>263</v>
      </c>
      <c r="M154" s="16">
        <v>12</v>
      </c>
      <c r="N154" s="62">
        <v>28430088</v>
      </c>
      <c r="O154" s="62" t="s">
        <v>981</v>
      </c>
    </row>
    <row r="155" spans="1:15">
      <c r="A155">
        <v>15</v>
      </c>
      <c r="B155">
        <v>28429988</v>
      </c>
      <c r="C155">
        <v>28430188</v>
      </c>
      <c r="D155" t="s">
        <v>566</v>
      </c>
      <c r="E155" t="s">
        <v>262</v>
      </c>
      <c r="F155" t="s">
        <v>263</v>
      </c>
      <c r="G155">
        <v>15</v>
      </c>
      <c r="H155">
        <v>28430178</v>
      </c>
      <c r="I155">
        <v>28430278</v>
      </c>
      <c r="J155" t="s">
        <v>712</v>
      </c>
      <c r="K155">
        <v>60</v>
      </c>
      <c r="L155" t="s">
        <v>263</v>
      </c>
      <c r="M155" s="16">
        <v>10</v>
      </c>
      <c r="N155" s="62">
        <v>28430088</v>
      </c>
      <c r="O155" s="62" t="s">
        <v>981</v>
      </c>
    </row>
    <row r="156" spans="1:15">
      <c r="A156">
        <v>15</v>
      </c>
      <c r="B156">
        <v>28429988</v>
      </c>
      <c r="C156">
        <v>28430188</v>
      </c>
      <c r="D156" t="s">
        <v>566</v>
      </c>
      <c r="E156" t="s">
        <v>262</v>
      </c>
      <c r="F156" t="s">
        <v>263</v>
      </c>
      <c r="G156">
        <v>15</v>
      </c>
      <c r="H156">
        <v>28430178</v>
      </c>
      <c r="I156">
        <v>28430278</v>
      </c>
      <c r="J156" t="s">
        <v>713</v>
      </c>
      <c r="K156">
        <v>60</v>
      </c>
      <c r="L156" t="s">
        <v>268</v>
      </c>
      <c r="M156" s="16">
        <v>10</v>
      </c>
      <c r="N156" s="62">
        <v>28430088</v>
      </c>
      <c r="O156" s="62" t="s">
        <v>981</v>
      </c>
    </row>
    <row r="157" spans="1:15">
      <c r="A157">
        <v>15</v>
      </c>
      <c r="B157">
        <v>28429988</v>
      </c>
      <c r="C157">
        <v>28430188</v>
      </c>
      <c r="D157" t="s">
        <v>566</v>
      </c>
      <c r="E157" t="s">
        <v>262</v>
      </c>
      <c r="F157" t="s">
        <v>263</v>
      </c>
      <c r="G157">
        <v>15</v>
      </c>
      <c r="H157">
        <v>28430179</v>
      </c>
      <c r="I157">
        <v>28430279</v>
      </c>
      <c r="J157" t="s">
        <v>714</v>
      </c>
      <c r="K157">
        <v>60</v>
      </c>
      <c r="L157" t="s">
        <v>263</v>
      </c>
      <c r="M157" s="16">
        <v>9</v>
      </c>
      <c r="N157" s="62">
        <v>28430088</v>
      </c>
      <c r="O157" s="62" t="s">
        <v>981</v>
      </c>
    </row>
    <row r="158" spans="1:15">
      <c r="A158">
        <v>15</v>
      </c>
      <c r="B158">
        <v>28429988</v>
      </c>
      <c r="C158">
        <v>28430188</v>
      </c>
      <c r="D158" t="s">
        <v>566</v>
      </c>
      <c r="E158" t="s">
        <v>262</v>
      </c>
      <c r="F158" t="s">
        <v>263</v>
      </c>
      <c r="G158">
        <v>15</v>
      </c>
      <c r="H158">
        <v>28430181</v>
      </c>
      <c r="I158">
        <v>28430281</v>
      </c>
      <c r="J158" t="s">
        <v>715</v>
      </c>
      <c r="K158">
        <v>60</v>
      </c>
      <c r="L158" t="s">
        <v>268</v>
      </c>
      <c r="M158" s="16">
        <v>7</v>
      </c>
      <c r="N158" s="62">
        <v>28430088</v>
      </c>
      <c r="O158" s="62" t="s">
        <v>981</v>
      </c>
    </row>
    <row r="159" spans="1:15">
      <c r="A159">
        <v>15</v>
      </c>
      <c r="B159">
        <v>28429988</v>
      </c>
      <c r="C159">
        <v>28430188</v>
      </c>
      <c r="D159" t="s">
        <v>566</v>
      </c>
      <c r="E159" t="s">
        <v>262</v>
      </c>
      <c r="F159" t="s">
        <v>263</v>
      </c>
      <c r="G159">
        <v>15</v>
      </c>
      <c r="H159">
        <v>28430182</v>
      </c>
      <c r="I159">
        <v>28430282</v>
      </c>
      <c r="J159" t="s">
        <v>716</v>
      </c>
      <c r="K159">
        <v>60</v>
      </c>
      <c r="L159" t="s">
        <v>263</v>
      </c>
      <c r="M159" s="16">
        <v>6</v>
      </c>
      <c r="N159" s="62">
        <v>28430088</v>
      </c>
      <c r="O159" s="62" t="s">
        <v>981</v>
      </c>
    </row>
    <row r="160" spans="1:15">
      <c r="A160">
        <v>15</v>
      </c>
      <c r="B160">
        <v>28429988</v>
      </c>
      <c r="C160">
        <v>28430188</v>
      </c>
      <c r="D160" t="s">
        <v>566</v>
      </c>
      <c r="E160" t="s">
        <v>262</v>
      </c>
      <c r="F160" t="s">
        <v>263</v>
      </c>
      <c r="G160">
        <v>15</v>
      </c>
      <c r="H160">
        <v>28430185</v>
      </c>
      <c r="I160">
        <v>28430285</v>
      </c>
      <c r="J160" t="s">
        <v>717</v>
      </c>
      <c r="K160">
        <v>60</v>
      </c>
      <c r="L160" t="s">
        <v>263</v>
      </c>
      <c r="M160" s="16">
        <v>3</v>
      </c>
      <c r="N160" s="62">
        <v>28430088</v>
      </c>
      <c r="O160" s="62" t="s">
        <v>981</v>
      </c>
    </row>
  </sheetData>
  <hyperlinks>
    <hyperlink ref="T69" r:id="rId1"/>
    <hyperlink ref="T78" r:id="rId2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5"/>
  <sheetViews>
    <sheetView topLeftCell="A51" workbookViewId="0">
      <selection activeCell="J97" sqref="J97"/>
    </sheetView>
  </sheetViews>
  <sheetFormatPr baseColWidth="10" defaultRowHeight="15" x14ac:dyDescent="0"/>
  <cols>
    <col min="1" max="1" width="2.1640625" bestFit="1" customWidth="1"/>
    <col min="2" max="3" width="10.1640625" bestFit="1" customWidth="1"/>
    <col min="4" max="4" width="13.6640625" bestFit="1" customWidth="1"/>
    <col min="5" max="5" width="1.83203125" bestFit="1" customWidth="1"/>
    <col min="6" max="7" width="2.1640625" bestFit="1" customWidth="1"/>
    <col min="8" max="9" width="10.1640625" bestFit="1" customWidth="1"/>
    <col min="10" max="10" width="29.5" bestFit="1" customWidth="1"/>
    <col min="11" max="11" width="3.1640625" bestFit="1" customWidth="1"/>
    <col min="12" max="12" width="2.1640625" bestFit="1" customWidth="1"/>
    <col min="13" max="13" width="4.1640625" bestFit="1" customWidth="1"/>
    <col min="14" max="14" width="10.1640625" style="62" bestFit="1" customWidth="1"/>
    <col min="15" max="15" width="2.1640625" style="62" bestFit="1" customWidth="1"/>
    <col min="16" max="16" width="10.83203125" style="63"/>
    <col min="18" max="18" width="17.83203125" style="65" bestFit="1" customWidth="1"/>
    <col min="19" max="19" width="4.1640625" style="65" bestFit="1" customWidth="1"/>
    <col min="20" max="20" width="8.1640625" style="65" bestFit="1" customWidth="1"/>
    <col min="21" max="21" width="5.5" style="65" bestFit="1" customWidth="1"/>
    <col min="22" max="22" width="4.1640625" style="65" bestFit="1" customWidth="1"/>
    <col min="23" max="23" width="9.33203125" style="65" bestFit="1" customWidth="1"/>
    <col min="24" max="24" width="3.6640625" style="65" bestFit="1" customWidth="1"/>
    <col min="25" max="25" width="7.1640625" style="65" bestFit="1" customWidth="1"/>
    <col min="26" max="26" width="10.33203125" style="65" bestFit="1" customWidth="1"/>
    <col min="27" max="27" width="5.6640625" style="65" bestFit="1" customWidth="1"/>
  </cols>
  <sheetData>
    <row r="1" spans="1:27">
      <c r="A1" s="61" t="s">
        <v>1031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 t="s">
        <v>1032</v>
      </c>
      <c r="O1" s="62" t="s">
        <v>1033</v>
      </c>
      <c r="P1" s="63" t="s">
        <v>1034</v>
      </c>
      <c r="Q1" t="s">
        <v>993</v>
      </c>
      <c r="R1" s="65" t="s">
        <v>992</v>
      </c>
    </row>
    <row r="2" spans="1:27">
      <c r="A2" s="61" t="s">
        <v>1038</v>
      </c>
      <c r="B2" s="61" t="s">
        <v>1039</v>
      </c>
      <c r="C2" s="61" t="s">
        <v>1040</v>
      </c>
      <c r="D2" s="61" t="s">
        <v>1042</v>
      </c>
      <c r="E2" s="61"/>
      <c r="F2" s="61"/>
      <c r="G2" s="61" t="s">
        <v>1038</v>
      </c>
      <c r="H2" s="61" t="s">
        <v>1039</v>
      </c>
      <c r="I2" s="61" t="s">
        <v>1040</v>
      </c>
      <c r="J2" s="61" t="s">
        <v>1041</v>
      </c>
      <c r="K2" s="61"/>
      <c r="L2" s="61"/>
      <c r="M2" s="61" t="s">
        <v>1036</v>
      </c>
      <c r="N2" s="62" t="s">
        <v>1037</v>
      </c>
      <c r="R2" s="66" t="s">
        <v>998</v>
      </c>
      <c r="S2" s="66" t="s">
        <v>999</v>
      </c>
      <c r="T2" s="66" t="s">
        <v>1000</v>
      </c>
      <c r="U2" s="66" t="s">
        <v>998</v>
      </c>
      <c r="V2" s="66" t="s">
        <v>999</v>
      </c>
      <c r="W2" s="66" t="s">
        <v>1001</v>
      </c>
      <c r="X2" s="66" t="s">
        <v>1002</v>
      </c>
      <c r="Y2" s="66" t="s">
        <v>1003</v>
      </c>
      <c r="Z2" s="66" t="s">
        <v>1004</v>
      </c>
      <c r="AA2" s="66" t="s">
        <v>1005</v>
      </c>
    </row>
    <row r="4" spans="1:27">
      <c r="A4">
        <v>6</v>
      </c>
      <c r="B4">
        <v>161269899</v>
      </c>
      <c r="C4">
        <v>161271899</v>
      </c>
      <c r="D4" t="s">
        <v>294</v>
      </c>
      <c r="E4" t="s">
        <v>262</v>
      </c>
      <c r="F4" t="s">
        <v>263</v>
      </c>
      <c r="G4">
        <v>6</v>
      </c>
      <c r="H4">
        <v>161270746</v>
      </c>
      <c r="I4">
        <v>161270846</v>
      </c>
      <c r="J4" t="s">
        <v>295</v>
      </c>
      <c r="K4">
        <v>60</v>
      </c>
      <c r="L4" t="s">
        <v>263</v>
      </c>
      <c r="M4">
        <v>100</v>
      </c>
      <c r="N4" s="62">
        <v>161270899</v>
      </c>
      <c r="O4" s="62" t="s">
        <v>981</v>
      </c>
    </row>
    <row r="5" spans="1:27">
      <c r="A5">
        <v>6</v>
      </c>
      <c r="B5">
        <v>161269899</v>
      </c>
      <c r="C5">
        <v>161271899</v>
      </c>
      <c r="D5" t="s">
        <v>294</v>
      </c>
      <c r="E5" t="s">
        <v>262</v>
      </c>
      <c r="F5" t="s">
        <v>263</v>
      </c>
      <c r="G5">
        <v>6</v>
      </c>
      <c r="H5">
        <v>161270746</v>
      </c>
      <c r="I5">
        <v>161270846</v>
      </c>
      <c r="J5" t="s">
        <v>296</v>
      </c>
      <c r="K5">
        <v>60</v>
      </c>
      <c r="L5" t="s">
        <v>263</v>
      </c>
      <c r="M5">
        <v>100</v>
      </c>
      <c r="N5" s="62">
        <v>161270899</v>
      </c>
      <c r="O5" s="62" t="s">
        <v>981</v>
      </c>
    </row>
    <row r="6" spans="1:27">
      <c r="A6">
        <v>6</v>
      </c>
      <c r="B6">
        <v>161269899</v>
      </c>
      <c r="C6">
        <v>161271899</v>
      </c>
      <c r="D6" t="s">
        <v>294</v>
      </c>
      <c r="E6" t="s">
        <v>262</v>
      </c>
      <c r="F6" t="s">
        <v>263</v>
      </c>
      <c r="G6">
        <v>6</v>
      </c>
      <c r="H6">
        <v>161270748</v>
      </c>
      <c r="I6">
        <v>161270848</v>
      </c>
      <c r="J6" t="s">
        <v>297</v>
      </c>
      <c r="K6">
        <v>60</v>
      </c>
      <c r="L6" t="s">
        <v>263</v>
      </c>
      <c r="M6">
        <v>100</v>
      </c>
      <c r="N6" s="62">
        <v>161270899</v>
      </c>
      <c r="O6" s="62" t="s">
        <v>981</v>
      </c>
    </row>
    <row r="7" spans="1:27">
      <c r="A7">
        <v>6</v>
      </c>
      <c r="B7">
        <v>161269899</v>
      </c>
      <c r="C7">
        <v>161271899</v>
      </c>
      <c r="D7" t="s">
        <v>294</v>
      </c>
      <c r="E7" t="s">
        <v>262</v>
      </c>
      <c r="F7" t="s">
        <v>263</v>
      </c>
      <c r="G7">
        <v>6</v>
      </c>
      <c r="H7">
        <v>161270748</v>
      </c>
      <c r="I7">
        <v>161270848</v>
      </c>
      <c r="J7" t="s">
        <v>298</v>
      </c>
      <c r="K7">
        <v>60</v>
      </c>
      <c r="L7" t="s">
        <v>268</v>
      </c>
      <c r="M7">
        <v>100</v>
      </c>
      <c r="N7" s="62">
        <v>161270899</v>
      </c>
      <c r="O7" s="62" t="s">
        <v>981</v>
      </c>
    </row>
    <row r="8" spans="1:27">
      <c r="A8">
        <v>6</v>
      </c>
      <c r="B8">
        <v>161269899</v>
      </c>
      <c r="C8">
        <v>161271899</v>
      </c>
      <c r="D8" t="s">
        <v>294</v>
      </c>
      <c r="E8" t="s">
        <v>262</v>
      </c>
      <c r="F8" t="s">
        <v>263</v>
      </c>
      <c r="G8">
        <v>6</v>
      </c>
      <c r="H8">
        <v>161270748</v>
      </c>
      <c r="I8">
        <v>161270848</v>
      </c>
      <c r="J8" t="s">
        <v>299</v>
      </c>
      <c r="K8">
        <v>60</v>
      </c>
      <c r="L8" t="s">
        <v>268</v>
      </c>
      <c r="M8">
        <v>100</v>
      </c>
      <c r="N8" s="62">
        <v>161270899</v>
      </c>
      <c r="O8" s="62" t="s">
        <v>981</v>
      </c>
    </row>
    <row r="9" spans="1:27">
      <c r="A9">
        <v>6</v>
      </c>
      <c r="B9">
        <v>161269899</v>
      </c>
      <c r="C9">
        <v>161271899</v>
      </c>
      <c r="D9" t="s">
        <v>294</v>
      </c>
      <c r="E9" t="s">
        <v>262</v>
      </c>
      <c r="F9" t="s">
        <v>263</v>
      </c>
      <c r="G9">
        <v>6</v>
      </c>
      <c r="H9">
        <v>161270751</v>
      </c>
      <c r="I9">
        <v>161270851</v>
      </c>
      <c r="J9" t="s">
        <v>300</v>
      </c>
      <c r="K9">
        <v>60</v>
      </c>
      <c r="L9" t="s">
        <v>263</v>
      </c>
      <c r="M9">
        <v>100</v>
      </c>
      <c r="N9" s="62">
        <v>161270899</v>
      </c>
      <c r="O9" s="62" t="s">
        <v>981</v>
      </c>
    </row>
    <row r="10" spans="1:27">
      <c r="A10">
        <v>6</v>
      </c>
      <c r="B10">
        <v>161269899</v>
      </c>
      <c r="C10">
        <v>161271899</v>
      </c>
      <c r="D10" t="s">
        <v>294</v>
      </c>
      <c r="E10" t="s">
        <v>262</v>
      </c>
      <c r="F10" t="s">
        <v>263</v>
      </c>
      <c r="G10">
        <v>6</v>
      </c>
      <c r="H10">
        <v>161270752</v>
      </c>
      <c r="I10">
        <v>161270852</v>
      </c>
      <c r="J10" t="s">
        <v>301</v>
      </c>
      <c r="K10">
        <v>60</v>
      </c>
      <c r="L10" t="s">
        <v>263</v>
      </c>
      <c r="M10">
        <v>100</v>
      </c>
      <c r="N10" s="62">
        <v>161270899</v>
      </c>
      <c r="O10" s="62" t="s">
        <v>981</v>
      </c>
    </row>
    <row r="11" spans="1:27">
      <c r="A11">
        <v>6</v>
      </c>
      <c r="B11">
        <v>161269899</v>
      </c>
      <c r="C11">
        <v>161271899</v>
      </c>
      <c r="D11" t="s">
        <v>294</v>
      </c>
      <c r="E11" t="s">
        <v>262</v>
      </c>
      <c r="F11" t="s">
        <v>263</v>
      </c>
      <c r="G11">
        <v>6</v>
      </c>
      <c r="H11">
        <v>161270753</v>
      </c>
      <c r="I11">
        <v>161270853</v>
      </c>
      <c r="J11" t="s">
        <v>302</v>
      </c>
      <c r="K11">
        <v>60</v>
      </c>
      <c r="L11" t="s">
        <v>263</v>
      </c>
      <c r="M11">
        <v>100</v>
      </c>
      <c r="N11" s="62">
        <v>161270899</v>
      </c>
      <c r="O11" s="62" t="s">
        <v>981</v>
      </c>
    </row>
    <row r="12" spans="1:27">
      <c r="A12">
        <v>6</v>
      </c>
      <c r="B12">
        <v>161269899</v>
      </c>
      <c r="C12">
        <v>161271899</v>
      </c>
      <c r="D12" t="s">
        <v>294</v>
      </c>
      <c r="E12" t="s">
        <v>262</v>
      </c>
      <c r="F12" t="s">
        <v>263</v>
      </c>
      <c r="G12">
        <v>6</v>
      </c>
      <c r="H12">
        <v>161270753</v>
      </c>
      <c r="I12">
        <v>161270853</v>
      </c>
      <c r="J12" t="s">
        <v>303</v>
      </c>
      <c r="K12">
        <v>60</v>
      </c>
      <c r="L12" t="s">
        <v>263</v>
      </c>
      <c r="M12">
        <v>100</v>
      </c>
      <c r="N12" s="62">
        <v>161270899</v>
      </c>
      <c r="O12" s="62" t="s">
        <v>981</v>
      </c>
    </row>
    <row r="13" spans="1:27">
      <c r="A13">
        <v>6</v>
      </c>
      <c r="B13">
        <v>161269899</v>
      </c>
      <c r="C13">
        <v>161271899</v>
      </c>
      <c r="D13" t="s">
        <v>294</v>
      </c>
      <c r="E13" t="s">
        <v>262</v>
      </c>
      <c r="F13" t="s">
        <v>263</v>
      </c>
      <c r="G13">
        <v>6</v>
      </c>
      <c r="H13">
        <v>161270759</v>
      </c>
      <c r="I13">
        <v>161270859</v>
      </c>
      <c r="J13" t="s">
        <v>304</v>
      </c>
      <c r="K13">
        <v>60</v>
      </c>
      <c r="L13" t="s">
        <v>268</v>
      </c>
      <c r="M13">
        <v>100</v>
      </c>
      <c r="N13" s="62">
        <v>161270899</v>
      </c>
      <c r="O13" s="62" t="s">
        <v>981</v>
      </c>
    </row>
    <row r="14" spans="1:27">
      <c r="A14">
        <v>6</v>
      </c>
      <c r="B14">
        <v>161269899</v>
      </c>
      <c r="C14">
        <v>161271899</v>
      </c>
      <c r="D14" t="s">
        <v>294</v>
      </c>
      <c r="E14" t="s">
        <v>262</v>
      </c>
      <c r="F14" t="s">
        <v>263</v>
      </c>
      <c r="G14">
        <v>6</v>
      </c>
      <c r="H14">
        <v>161270760</v>
      </c>
      <c r="I14">
        <v>161270860</v>
      </c>
      <c r="J14" t="s">
        <v>305</v>
      </c>
      <c r="K14">
        <v>60</v>
      </c>
      <c r="L14" t="s">
        <v>268</v>
      </c>
      <c r="M14">
        <v>100</v>
      </c>
      <c r="N14" s="62">
        <v>161270899</v>
      </c>
      <c r="O14" s="62" t="s">
        <v>981</v>
      </c>
    </row>
    <row r="15" spans="1:27">
      <c r="A15">
        <v>6</v>
      </c>
      <c r="B15">
        <v>161269899</v>
      </c>
      <c r="C15">
        <v>161271899</v>
      </c>
      <c r="D15" t="s">
        <v>294</v>
      </c>
      <c r="E15" t="s">
        <v>262</v>
      </c>
      <c r="F15" t="s">
        <v>263</v>
      </c>
      <c r="G15">
        <v>6</v>
      </c>
      <c r="H15">
        <v>161270761</v>
      </c>
      <c r="I15">
        <v>161270861</v>
      </c>
      <c r="J15" t="s">
        <v>306</v>
      </c>
      <c r="K15">
        <v>60</v>
      </c>
      <c r="L15" t="s">
        <v>268</v>
      </c>
      <c r="M15">
        <v>100</v>
      </c>
      <c r="N15" s="62">
        <v>161270899</v>
      </c>
      <c r="O15" s="62" t="s">
        <v>981</v>
      </c>
    </row>
    <row r="16" spans="1:27">
      <c r="A16">
        <v>6</v>
      </c>
      <c r="B16">
        <v>161269899</v>
      </c>
      <c r="C16">
        <v>161271899</v>
      </c>
      <c r="D16" t="s">
        <v>294</v>
      </c>
      <c r="E16" t="s">
        <v>262</v>
      </c>
      <c r="F16" t="s">
        <v>263</v>
      </c>
      <c r="G16">
        <v>6</v>
      </c>
      <c r="H16">
        <v>161270762</v>
      </c>
      <c r="I16">
        <v>161270862</v>
      </c>
      <c r="J16" t="s">
        <v>307</v>
      </c>
      <c r="K16">
        <v>60</v>
      </c>
      <c r="L16" t="s">
        <v>263</v>
      </c>
      <c r="M16">
        <v>100</v>
      </c>
      <c r="N16" s="62">
        <v>161270899</v>
      </c>
      <c r="O16" s="62" t="s">
        <v>981</v>
      </c>
    </row>
    <row r="17" spans="1:15">
      <c r="A17">
        <v>6</v>
      </c>
      <c r="B17">
        <v>161269899</v>
      </c>
      <c r="C17">
        <v>161271899</v>
      </c>
      <c r="D17" t="s">
        <v>294</v>
      </c>
      <c r="E17" t="s">
        <v>262</v>
      </c>
      <c r="F17" t="s">
        <v>263</v>
      </c>
      <c r="G17">
        <v>6</v>
      </c>
      <c r="H17">
        <v>161270766</v>
      </c>
      <c r="I17">
        <v>161270866</v>
      </c>
      <c r="J17" t="s">
        <v>308</v>
      </c>
      <c r="K17">
        <v>60</v>
      </c>
      <c r="L17" t="s">
        <v>268</v>
      </c>
      <c r="M17">
        <v>100</v>
      </c>
      <c r="N17" s="62">
        <v>161270899</v>
      </c>
      <c r="O17" s="62" t="s">
        <v>981</v>
      </c>
    </row>
    <row r="18" spans="1:15">
      <c r="A18">
        <v>6</v>
      </c>
      <c r="B18">
        <v>161269899</v>
      </c>
      <c r="C18">
        <v>161271899</v>
      </c>
      <c r="D18" t="s">
        <v>294</v>
      </c>
      <c r="E18" t="s">
        <v>262</v>
      </c>
      <c r="F18" t="s">
        <v>263</v>
      </c>
      <c r="G18">
        <v>6</v>
      </c>
      <c r="H18">
        <v>161270768</v>
      </c>
      <c r="I18">
        <v>161270868</v>
      </c>
      <c r="J18" t="s">
        <v>309</v>
      </c>
      <c r="K18">
        <v>60</v>
      </c>
      <c r="L18" t="s">
        <v>268</v>
      </c>
      <c r="M18">
        <v>100</v>
      </c>
      <c r="N18" s="62">
        <v>161270899</v>
      </c>
      <c r="O18" s="62" t="s">
        <v>981</v>
      </c>
    </row>
    <row r="19" spans="1:15">
      <c r="A19">
        <v>6</v>
      </c>
      <c r="B19">
        <v>161269899</v>
      </c>
      <c r="C19">
        <v>161271899</v>
      </c>
      <c r="D19" t="s">
        <v>294</v>
      </c>
      <c r="E19" t="s">
        <v>262</v>
      </c>
      <c r="F19" t="s">
        <v>263</v>
      </c>
      <c r="G19">
        <v>6</v>
      </c>
      <c r="H19">
        <v>161270769</v>
      </c>
      <c r="I19">
        <v>161270869</v>
      </c>
      <c r="J19" t="s">
        <v>310</v>
      </c>
      <c r="K19">
        <v>60</v>
      </c>
      <c r="L19" t="s">
        <v>268</v>
      </c>
      <c r="M19">
        <v>100</v>
      </c>
      <c r="N19" s="62">
        <v>161270899</v>
      </c>
      <c r="O19" s="62" t="s">
        <v>981</v>
      </c>
    </row>
    <row r="20" spans="1:15">
      <c r="A20">
        <v>6</v>
      </c>
      <c r="B20">
        <v>161269899</v>
      </c>
      <c r="C20">
        <v>161271899</v>
      </c>
      <c r="D20" t="s">
        <v>294</v>
      </c>
      <c r="E20" t="s">
        <v>262</v>
      </c>
      <c r="F20" t="s">
        <v>263</v>
      </c>
      <c r="G20">
        <v>6</v>
      </c>
      <c r="H20">
        <v>161270772</v>
      </c>
      <c r="I20">
        <v>161270872</v>
      </c>
      <c r="J20" t="s">
        <v>311</v>
      </c>
      <c r="K20">
        <v>60</v>
      </c>
      <c r="L20" t="s">
        <v>263</v>
      </c>
      <c r="M20">
        <v>100</v>
      </c>
      <c r="N20" s="62">
        <v>161270899</v>
      </c>
      <c r="O20" s="62" t="s">
        <v>981</v>
      </c>
    </row>
    <row r="21" spans="1:15">
      <c r="A21">
        <v>6</v>
      </c>
      <c r="B21">
        <v>161269899</v>
      </c>
      <c r="C21">
        <v>161271899</v>
      </c>
      <c r="D21" t="s">
        <v>294</v>
      </c>
      <c r="E21" t="s">
        <v>262</v>
      </c>
      <c r="F21" t="s">
        <v>263</v>
      </c>
      <c r="G21">
        <v>6</v>
      </c>
      <c r="H21">
        <v>161270774</v>
      </c>
      <c r="I21">
        <v>161270874</v>
      </c>
      <c r="J21" t="s">
        <v>312</v>
      </c>
      <c r="K21">
        <v>60</v>
      </c>
      <c r="L21" t="s">
        <v>263</v>
      </c>
      <c r="M21">
        <v>100</v>
      </c>
      <c r="N21" s="62">
        <v>161270899</v>
      </c>
      <c r="O21" s="62" t="s">
        <v>981</v>
      </c>
    </row>
    <row r="22" spans="1:15">
      <c r="A22">
        <v>6</v>
      </c>
      <c r="B22">
        <v>161269899</v>
      </c>
      <c r="C22">
        <v>161271899</v>
      </c>
      <c r="D22" t="s">
        <v>294</v>
      </c>
      <c r="E22" t="s">
        <v>262</v>
      </c>
      <c r="F22" t="s">
        <v>263</v>
      </c>
      <c r="G22">
        <v>6</v>
      </c>
      <c r="H22">
        <v>161270775</v>
      </c>
      <c r="I22">
        <v>161270875</v>
      </c>
      <c r="J22" t="s">
        <v>313</v>
      </c>
      <c r="K22">
        <v>60</v>
      </c>
      <c r="L22" t="s">
        <v>268</v>
      </c>
      <c r="M22">
        <v>100</v>
      </c>
      <c r="N22" s="62">
        <v>161270899</v>
      </c>
      <c r="O22" s="62" t="s">
        <v>981</v>
      </c>
    </row>
    <row r="23" spans="1:15">
      <c r="A23">
        <v>6</v>
      </c>
      <c r="B23">
        <v>161269899</v>
      </c>
      <c r="C23">
        <v>161271899</v>
      </c>
      <c r="D23" t="s">
        <v>294</v>
      </c>
      <c r="E23" t="s">
        <v>262</v>
      </c>
      <c r="F23" t="s">
        <v>263</v>
      </c>
      <c r="G23">
        <v>6</v>
      </c>
      <c r="H23">
        <v>161270777</v>
      </c>
      <c r="I23">
        <v>161270877</v>
      </c>
      <c r="J23" t="s">
        <v>314</v>
      </c>
      <c r="K23">
        <v>60</v>
      </c>
      <c r="L23" t="s">
        <v>263</v>
      </c>
      <c r="M23">
        <v>100</v>
      </c>
      <c r="N23" s="62">
        <v>161270899</v>
      </c>
      <c r="O23" s="62" t="s">
        <v>981</v>
      </c>
    </row>
    <row r="24" spans="1:15">
      <c r="A24">
        <v>6</v>
      </c>
      <c r="B24">
        <v>161269899</v>
      </c>
      <c r="C24">
        <v>161271899</v>
      </c>
      <c r="D24" t="s">
        <v>294</v>
      </c>
      <c r="E24" t="s">
        <v>262</v>
      </c>
      <c r="F24" t="s">
        <v>263</v>
      </c>
      <c r="G24">
        <v>6</v>
      </c>
      <c r="H24">
        <v>161270778</v>
      </c>
      <c r="I24">
        <v>161270878</v>
      </c>
      <c r="J24" t="s">
        <v>315</v>
      </c>
      <c r="K24">
        <v>60</v>
      </c>
      <c r="L24" t="s">
        <v>268</v>
      </c>
      <c r="M24">
        <v>100</v>
      </c>
      <c r="N24" s="62">
        <v>161270899</v>
      </c>
      <c r="O24" s="62" t="s">
        <v>981</v>
      </c>
    </row>
    <row r="25" spans="1:15">
      <c r="A25">
        <v>6</v>
      </c>
      <c r="B25">
        <v>161269899</v>
      </c>
      <c r="C25">
        <v>161271899</v>
      </c>
      <c r="D25" t="s">
        <v>294</v>
      </c>
      <c r="E25" t="s">
        <v>262</v>
      </c>
      <c r="F25" t="s">
        <v>263</v>
      </c>
      <c r="G25">
        <v>6</v>
      </c>
      <c r="H25">
        <v>161270779</v>
      </c>
      <c r="I25">
        <v>161270879</v>
      </c>
      <c r="J25" t="s">
        <v>316</v>
      </c>
      <c r="K25">
        <v>60</v>
      </c>
      <c r="L25" t="s">
        <v>263</v>
      </c>
      <c r="M25">
        <v>100</v>
      </c>
      <c r="N25" s="62">
        <v>161270899</v>
      </c>
      <c r="O25" s="62" t="s">
        <v>981</v>
      </c>
    </row>
    <row r="26" spans="1:15">
      <c r="A26">
        <v>6</v>
      </c>
      <c r="B26">
        <v>161269899</v>
      </c>
      <c r="C26">
        <v>161271899</v>
      </c>
      <c r="D26" t="s">
        <v>294</v>
      </c>
      <c r="E26" t="s">
        <v>262</v>
      </c>
      <c r="F26" t="s">
        <v>263</v>
      </c>
      <c r="G26">
        <v>6</v>
      </c>
      <c r="H26">
        <v>161270779</v>
      </c>
      <c r="I26">
        <v>161270879</v>
      </c>
      <c r="J26" t="s">
        <v>317</v>
      </c>
      <c r="K26">
        <v>60</v>
      </c>
      <c r="L26" t="s">
        <v>263</v>
      </c>
      <c r="M26">
        <v>100</v>
      </c>
      <c r="N26" s="62">
        <v>161270899</v>
      </c>
      <c r="O26" s="62" t="s">
        <v>981</v>
      </c>
    </row>
    <row r="27" spans="1:15">
      <c r="A27">
        <v>6</v>
      </c>
      <c r="B27">
        <v>161269899</v>
      </c>
      <c r="C27">
        <v>161271899</v>
      </c>
      <c r="D27" t="s">
        <v>294</v>
      </c>
      <c r="E27" t="s">
        <v>262</v>
      </c>
      <c r="F27" t="s">
        <v>263</v>
      </c>
      <c r="G27">
        <v>6</v>
      </c>
      <c r="H27">
        <v>161270781</v>
      </c>
      <c r="I27">
        <v>161270881</v>
      </c>
      <c r="J27" t="s">
        <v>318</v>
      </c>
      <c r="K27">
        <v>60</v>
      </c>
      <c r="L27" t="s">
        <v>263</v>
      </c>
      <c r="M27">
        <v>100</v>
      </c>
      <c r="N27" s="62">
        <v>161270899</v>
      </c>
      <c r="O27" s="62" t="s">
        <v>981</v>
      </c>
    </row>
    <row r="28" spans="1:15">
      <c r="A28">
        <v>6</v>
      </c>
      <c r="B28">
        <v>161269899</v>
      </c>
      <c r="C28">
        <v>161271899</v>
      </c>
      <c r="D28" t="s">
        <v>294</v>
      </c>
      <c r="E28" t="s">
        <v>262</v>
      </c>
      <c r="F28" t="s">
        <v>263</v>
      </c>
      <c r="G28">
        <v>6</v>
      </c>
      <c r="H28">
        <v>161270781</v>
      </c>
      <c r="I28">
        <v>161270881</v>
      </c>
      <c r="J28" t="s">
        <v>319</v>
      </c>
      <c r="K28">
        <v>60</v>
      </c>
      <c r="L28" t="s">
        <v>268</v>
      </c>
      <c r="M28">
        <v>100</v>
      </c>
      <c r="N28" s="62">
        <v>161270899</v>
      </c>
      <c r="O28" s="62" t="s">
        <v>981</v>
      </c>
    </row>
    <row r="29" spans="1:15">
      <c r="A29">
        <v>6</v>
      </c>
      <c r="B29">
        <v>161269899</v>
      </c>
      <c r="C29">
        <v>161271899</v>
      </c>
      <c r="D29" t="s">
        <v>294</v>
      </c>
      <c r="E29" t="s">
        <v>262</v>
      </c>
      <c r="F29" t="s">
        <v>263</v>
      </c>
      <c r="G29">
        <v>6</v>
      </c>
      <c r="H29">
        <v>161270782</v>
      </c>
      <c r="I29">
        <v>161270882</v>
      </c>
      <c r="J29" t="s">
        <v>320</v>
      </c>
      <c r="K29">
        <v>60</v>
      </c>
      <c r="L29" t="s">
        <v>268</v>
      </c>
      <c r="M29">
        <v>100</v>
      </c>
      <c r="N29" s="62">
        <v>161270899</v>
      </c>
      <c r="O29" s="62" t="s">
        <v>981</v>
      </c>
    </row>
    <row r="30" spans="1:15">
      <c r="A30">
        <v>6</v>
      </c>
      <c r="B30">
        <v>161269899</v>
      </c>
      <c r="C30">
        <v>161271899</v>
      </c>
      <c r="D30" t="s">
        <v>294</v>
      </c>
      <c r="E30" t="s">
        <v>262</v>
      </c>
      <c r="F30" t="s">
        <v>263</v>
      </c>
      <c r="G30">
        <v>6</v>
      </c>
      <c r="H30">
        <v>161270782</v>
      </c>
      <c r="I30">
        <v>161270882</v>
      </c>
      <c r="J30" t="s">
        <v>321</v>
      </c>
      <c r="K30">
        <v>60</v>
      </c>
      <c r="L30" t="s">
        <v>268</v>
      </c>
      <c r="M30">
        <v>100</v>
      </c>
      <c r="N30" s="62">
        <v>161270899</v>
      </c>
      <c r="O30" s="62" t="s">
        <v>981</v>
      </c>
    </row>
    <row r="31" spans="1:15">
      <c r="A31">
        <v>6</v>
      </c>
      <c r="B31">
        <v>161269899</v>
      </c>
      <c r="C31">
        <v>161271899</v>
      </c>
      <c r="D31" t="s">
        <v>294</v>
      </c>
      <c r="E31" t="s">
        <v>262</v>
      </c>
      <c r="F31" t="s">
        <v>263</v>
      </c>
      <c r="G31">
        <v>6</v>
      </c>
      <c r="H31">
        <v>161270787</v>
      </c>
      <c r="I31">
        <v>161270887</v>
      </c>
      <c r="J31" t="s">
        <v>322</v>
      </c>
      <c r="K31">
        <v>60</v>
      </c>
      <c r="L31" t="s">
        <v>268</v>
      </c>
      <c r="M31">
        <v>100</v>
      </c>
      <c r="N31" s="62">
        <v>161270899</v>
      </c>
      <c r="O31" s="62" t="s">
        <v>981</v>
      </c>
    </row>
    <row r="32" spans="1:15">
      <c r="A32">
        <v>6</v>
      </c>
      <c r="B32">
        <v>161269899</v>
      </c>
      <c r="C32">
        <v>161271899</v>
      </c>
      <c r="D32" t="s">
        <v>294</v>
      </c>
      <c r="E32" t="s">
        <v>262</v>
      </c>
      <c r="F32" t="s">
        <v>263</v>
      </c>
      <c r="G32">
        <v>6</v>
      </c>
      <c r="H32">
        <v>161270788</v>
      </c>
      <c r="I32">
        <v>161270888</v>
      </c>
      <c r="J32" t="s">
        <v>323</v>
      </c>
      <c r="K32">
        <v>60</v>
      </c>
      <c r="L32" t="s">
        <v>263</v>
      </c>
      <c r="M32">
        <v>100</v>
      </c>
      <c r="N32" s="62">
        <v>161270899</v>
      </c>
      <c r="O32" s="62" t="s">
        <v>981</v>
      </c>
    </row>
    <row r="33" spans="1:15">
      <c r="A33">
        <v>6</v>
      </c>
      <c r="B33">
        <v>161269899</v>
      </c>
      <c r="C33">
        <v>161271899</v>
      </c>
      <c r="D33" t="s">
        <v>294</v>
      </c>
      <c r="E33" t="s">
        <v>262</v>
      </c>
      <c r="F33" t="s">
        <v>263</v>
      </c>
      <c r="G33">
        <v>6</v>
      </c>
      <c r="H33">
        <v>161270789</v>
      </c>
      <c r="I33">
        <v>161270889</v>
      </c>
      <c r="J33" t="s">
        <v>324</v>
      </c>
      <c r="K33">
        <v>60</v>
      </c>
      <c r="L33" t="s">
        <v>263</v>
      </c>
      <c r="M33">
        <v>100</v>
      </c>
      <c r="N33" s="62">
        <v>161270899</v>
      </c>
      <c r="O33" s="62" t="s">
        <v>981</v>
      </c>
    </row>
    <row r="34" spans="1:15">
      <c r="A34">
        <v>6</v>
      </c>
      <c r="B34">
        <v>161269899</v>
      </c>
      <c r="C34">
        <v>161271899</v>
      </c>
      <c r="D34" t="s">
        <v>294</v>
      </c>
      <c r="E34" t="s">
        <v>262</v>
      </c>
      <c r="F34" t="s">
        <v>263</v>
      </c>
      <c r="G34">
        <v>6</v>
      </c>
      <c r="H34">
        <v>161270790</v>
      </c>
      <c r="I34">
        <v>161270890</v>
      </c>
      <c r="J34" t="s">
        <v>325</v>
      </c>
      <c r="K34">
        <v>60</v>
      </c>
      <c r="L34" t="s">
        <v>263</v>
      </c>
      <c r="M34">
        <v>100</v>
      </c>
      <c r="N34" s="62">
        <v>161270899</v>
      </c>
      <c r="O34" s="62" t="s">
        <v>981</v>
      </c>
    </row>
    <row r="35" spans="1:15">
      <c r="A35">
        <v>6</v>
      </c>
      <c r="B35">
        <v>161269899</v>
      </c>
      <c r="C35">
        <v>161271899</v>
      </c>
      <c r="D35" t="s">
        <v>294</v>
      </c>
      <c r="E35" t="s">
        <v>262</v>
      </c>
      <c r="F35" t="s">
        <v>263</v>
      </c>
      <c r="G35">
        <v>6</v>
      </c>
      <c r="H35">
        <v>161270793</v>
      </c>
      <c r="I35">
        <v>161270893</v>
      </c>
      <c r="J35" t="s">
        <v>326</v>
      </c>
      <c r="K35">
        <v>60</v>
      </c>
      <c r="L35" t="s">
        <v>263</v>
      </c>
      <c r="M35">
        <v>100</v>
      </c>
      <c r="N35" s="62">
        <v>161270899</v>
      </c>
      <c r="O35" s="62" t="s">
        <v>981</v>
      </c>
    </row>
    <row r="36" spans="1:15">
      <c r="A36">
        <v>6</v>
      </c>
      <c r="B36">
        <v>161269899</v>
      </c>
      <c r="C36">
        <v>161271899</v>
      </c>
      <c r="D36" t="s">
        <v>294</v>
      </c>
      <c r="E36" t="s">
        <v>262</v>
      </c>
      <c r="F36" t="s">
        <v>263</v>
      </c>
      <c r="G36">
        <v>6</v>
      </c>
      <c r="H36">
        <v>161270796</v>
      </c>
      <c r="I36">
        <v>161270896</v>
      </c>
      <c r="J36" t="s">
        <v>327</v>
      </c>
      <c r="K36">
        <v>60</v>
      </c>
      <c r="L36" t="s">
        <v>268</v>
      </c>
      <c r="M36">
        <v>100</v>
      </c>
      <c r="N36" s="62">
        <v>161270899</v>
      </c>
      <c r="O36" s="62" t="s">
        <v>981</v>
      </c>
    </row>
    <row r="37" spans="1:15">
      <c r="A37">
        <v>6</v>
      </c>
      <c r="B37">
        <v>161269899</v>
      </c>
      <c r="C37">
        <v>161271899</v>
      </c>
      <c r="D37" t="s">
        <v>294</v>
      </c>
      <c r="E37" t="s">
        <v>262</v>
      </c>
      <c r="F37" t="s">
        <v>263</v>
      </c>
      <c r="G37">
        <v>6</v>
      </c>
      <c r="H37">
        <v>161270797</v>
      </c>
      <c r="I37">
        <v>161270897</v>
      </c>
      <c r="J37" t="s">
        <v>328</v>
      </c>
      <c r="K37">
        <v>60</v>
      </c>
      <c r="L37" t="s">
        <v>268</v>
      </c>
      <c r="M37">
        <v>100</v>
      </c>
      <c r="N37" s="62">
        <v>161270899</v>
      </c>
      <c r="O37" s="62" t="s">
        <v>981</v>
      </c>
    </row>
    <row r="38" spans="1:15">
      <c r="A38">
        <v>6</v>
      </c>
      <c r="B38">
        <v>161269899</v>
      </c>
      <c r="C38">
        <v>161271899</v>
      </c>
      <c r="D38" t="s">
        <v>294</v>
      </c>
      <c r="E38" t="s">
        <v>262</v>
      </c>
      <c r="F38" t="s">
        <v>263</v>
      </c>
      <c r="G38">
        <v>6</v>
      </c>
      <c r="H38">
        <v>161270798</v>
      </c>
      <c r="I38">
        <v>161270898</v>
      </c>
      <c r="J38" t="s">
        <v>329</v>
      </c>
      <c r="K38">
        <v>60</v>
      </c>
      <c r="L38" t="s">
        <v>263</v>
      </c>
      <c r="M38">
        <v>100</v>
      </c>
      <c r="N38" s="62">
        <v>161270899</v>
      </c>
      <c r="O38" s="62" t="s">
        <v>981</v>
      </c>
    </row>
    <row r="39" spans="1:15">
      <c r="A39">
        <v>6</v>
      </c>
      <c r="B39">
        <v>161269899</v>
      </c>
      <c r="C39">
        <v>161271899</v>
      </c>
      <c r="D39" t="s">
        <v>294</v>
      </c>
      <c r="E39" t="s">
        <v>262</v>
      </c>
      <c r="F39" t="s">
        <v>263</v>
      </c>
      <c r="G39">
        <v>6</v>
      </c>
      <c r="H39">
        <v>161270803</v>
      </c>
      <c r="I39">
        <v>161270903</v>
      </c>
      <c r="J39" t="s">
        <v>330</v>
      </c>
      <c r="K39">
        <v>60</v>
      </c>
      <c r="L39" t="s">
        <v>268</v>
      </c>
      <c r="M39">
        <v>100</v>
      </c>
      <c r="N39" s="62">
        <v>161270899</v>
      </c>
      <c r="O39" s="62">
        <v>1</v>
      </c>
    </row>
    <row r="40" spans="1:15">
      <c r="A40">
        <v>6</v>
      </c>
      <c r="B40">
        <v>161269899</v>
      </c>
      <c r="C40">
        <v>161271899</v>
      </c>
      <c r="D40" t="s">
        <v>294</v>
      </c>
      <c r="E40" t="s">
        <v>262</v>
      </c>
      <c r="F40" t="s">
        <v>263</v>
      </c>
      <c r="G40">
        <v>6</v>
      </c>
      <c r="H40">
        <v>161270805</v>
      </c>
      <c r="I40">
        <v>161270905</v>
      </c>
      <c r="J40" t="s">
        <v>331</v>
      </c>
      <c r="K40">
        <v>60</v>
      </c>
      <c r="L40" t="s">
        <v>268</v>
      </c>
      <c r="M40">
        <v>100</v>
      </c>
      <c r="N40" s="62">
        <v>161270899</v>
      </c>
      <c r="O40" s="62">
        <v>1</v>
      </c>
    </row>
    <row r="41" spans="1:15">
      <c r="A41">
        <v>6</v>
      </c>
      <c r="B41">
        <v>161269899</v>
      </c>
      <c r="C41">
        <v>161271899</v>
      </c>
      <c r="D41" t="s">
        <v>294</v>
      </c>
      <c r="E41" t="s">
        <v>262</v>
      </c>
      <c r="F41" t="s">
        <v>263</v>
      </c>
      <c r="G41">
        <v>6</v>
      </c>
      <c r="H41">
        <v>161270807</v>
      </c>
      <c r="I41">
        <v>161270904</v>
      </c>
      <c r="J41" t="s">
        <v>332</v>
      </c>
      <c r="K41">
        <v>60</v>
      </c>
      <c r="L41" t="s">
        <v>268</v>
      </c>
      <c r="M41">
        <v>97</v>
      </c>
      <c r="N41" s="62">
        <v>161270899</v>
      </c>
      <c r="O41" s="62">
        <v>1</v>
      </c>
    </row>
    <row r="42" spans="1:15">
      <c r="A42">
        <v>6</v>
      </c>
      <c r="B42">
        <v>161269899</v>
      </c>
      <c r="C42">
        <v>161271899</v>
      </c>
      <c r="D42" t="s">
        <v>294</v>
      </c>
      <c r="E42" t="s">
        <v>262</v>
      </c>
      <c r="F42" t="s">
        <v>263</v>
      </c>
      <c r="G42">
        <v>6</v>
      </c>
      <c r="H42">
        <v>161270813</v>
      </c>
      <c r="I42">
        <v>161270904</v>
      </c>
      <c r="J42" t="s">
        <v>333</v>
      </c>
      <c r="K42">
        <v>60</v>
      </c>
      <c r="L42" t="s">
        <v>263</v>
      </c>
      <c r="M42">
        <v>91</v>
      </c>
      <c r="N42" s="62">
        <v>161270899</v>
      </c>
      <c r="O42" s="62">
        <v>1</v>
      </c>
    </row>
    <row r="43" spans="1:15">
      <c r="A43">
        <v>6</v>
      </c>
      <c r="B43">
        <v>161269899</v>
      </c>
      <c r="C43">
        <v>161271899</v>
      </c>
      <c r="D43" t="s">
        <v>294</v>
      </c>
      <c r="E43" t="s">
        <v>262</v>
      </c>
      <c r="F43" t="s">
        <v>263</v>
      </c>
      <c r="G43">
        <v>6</v>
      </c>
      <c r="H43">
        <v>161270814</v>
      </c>
      <c r="I43">
        <v>161270904</v>
      </c>
      <c r="J43" t="s">
        <v>334</v>
      </c>
      <c r="K43">
        <v>60</v>
      </c>
      <c r="L43" t="s">
        <v>268</v>
      </c>
      <c r="M43">
        <v>90</v>
      </c>
      <c r="N43" s="62">
        <v>161270899</v>
      </c>
      <c r="O43" s="62">
        <v>1</v>
      </c>
    </row>
    <row r="44" spans="1:15">
      <c r="A44">
        <v>6</v>
      </c>
      <c r="B44">
        <v>161269899</v>
      </c>
      <c r="C44">
        <v>161271899</v>
      </c>
      <c r="D44" t="s">
        <v>294</v>
      </c>
      <c r="E44" t="s">
        <v>262</v>
      </c>
      <c r="F44" t="s">
        <v>263</v>
      </c>
      <c r="G44">
        <v>6</v>
      </c>
      <c r="H44">
        <v>161270815</v>
      </c>
      <c r="I44">
        <v>161270904</v>
      </c>
      <c r="J44" t="s">
        <v>335</v>
      </c>
      <c r="K44">
        <v>60</v>
      </c>
      <c r="L44" t="s">
        <v>268</v>
      </c>
      <c r="M44">
        <v>89</v>
      </c>
      <c r="N44" s="62">
        <v>161270899</v>
      </c>
      <c r="O44" s="62">
        <v>1</v>
      </c>
    </row>
    <row r="45" spans="1:15">
      <c r="A45">
        <v>6</v>
      </c>
      <c r="B45">
        <v>161269899</v>
      </c>
      <c r="C45">
        <v>161271899</v>
      </c>
      <c r="D45" t="s">
        <v>294</v>
      </c>
      <c r="E45" t="s">
        <v>262</v>
      </c>
      <c r="F45" t="s">
        <v>263</v>
      </c>
      <c r="G45">
        <v>6</v>
      </c>
      <c r="H45">
        <v>161270819</v>
      </c>
      <c r="I45">
        <v>161270904</v>
      </c>
      <c r="J45" t="s">
        <v>336</v>
      </c>
      <c r="K45">
        <v>60</v>
      </c>
      <c r="L45" t="s">
        <v>268</v>
      </c>
      <c r="M45">
        <v>85</v>
      </c>
      <c r="N45" s="62">
        <v>161270899</v>
      </c>
      <c r="O45" s="62">
        <v>1</v>
      </c>
    </row>
    <row r="46" spans="1:15">
      <c r="A46">
        <v>6</v>
      </c>
      <c r="B46">
        <v>161269899</v>
      </c>
      <c r="C46">
        <v>161271899</v>
      </c>
      <c r="D46" t="s">
        <v>294</v>
      </c>
      <c r="E46" t="s">
        <v>262</v>
      </c>
      <c r="F46" t="s">
        <v>263</v>
      </c>
      <c r="G46">
        <v>6</v>
      </c>
      <c r="H46">
        <v>161270821</v>
      </c>
      <c r="I46">
        <v>161270904</v>
      </c>
      <c r="J46" t="s">
        <v>337</v>
      </c>
      <c r="K46">
        <v>60</v>
      </c>
      <c r="L46" t="s">
        <v>263</v>
      </c>
      <c r="M46">
        <v>83</v>
      </c>
      <c r="N46" s="62">
        <v>161270899</v>
      </c>
      <c r="O46" s="62">
        <v>1</v>
      </c>
    </row>
    <row r="47" spans="1:15">
      <c r="A47">
        <v>6</v>
      </c>
      <c r="B47">
        <v>161269899</v>
      </c>
      <c r="C47">
        <v>161271899</v>
      </c>
      <c r="D47" t="s">
        <v>294</v>
      </c>
      <c r="E47" t="s">
        <v>262</v>
      </c>
      <c r="F47" t="s">
        <v>263</v>
      </c>
      <c r="G47">
        <v>6</v>
      </c>
      <c r="H47">
        <v>161270822</v>
      </c>
      <c r="I47">
        <v>161270904</v>
      </c>
      <c r="J47" t="s">
        <v>338</v>
      </c>
      <c r="K47">
        <v>60</v>
      </c>
      <c r="L47" t="s">
        <v>263</v>
      </c>
      <c r="M47">
        <v>82</v>
      </c>
      <c r="N47" s="62">
        <v>161270899</v>
      </c>
      <c r="O47" s="62">
        <v>1</v>
      </c>
    </row>
    <row r="48" spans="1:15">
      <c r="A48">
        <v>6</v>
      </c>
      <c r="B48">
        <v>161269899</v>
      </c>
      <c r="C48">
        <v>161271899</v>
      </c>
      <c r="D48" t="s">
        <v>294</v>
      </c>
      <c r="E48" t="s">
        <v>262</v>
      </c>
      <c r="F48" t="s">
        <v>263</v>
      </c>
      <c r="G48">
        <v>6</v>
      </c>
      <c r="H48">
        <v>161270822</v>
      </c>
      <c r="I48">
        <v>161270904</v>
      </c>
      <c r="J48" t="s">
        <v>339</v>
      </c>
      <c r="K48">
        <v>60</v>
      </c>
      <c r="L48" t="s">
        <v>263</v>
      </c>
      <c r="M48">
        <v>82</v>
      </c>
      <c r="N48" s="62">
        <v>161270899</v>
      </c>
      <c r="O48" s="62">
        <v>1</v>
      </c>
    </row>
    <row r="49" spans="1:27">
      <c r="A49">
        <v>6</v>
      </c>
      <c r="B49">
        <v>161269899</v>
      </c>
      <c r="C49">
        <v>161271899</v>
      </c>
      <c r="D49" t="s">
        <v>294</v>
      </c>
      <c r="E49" t="s">
        <v>262</v>
      </c>
      <c r="F49" t="s">
        <v>263</v>
      </c>
      <c r="G49">
        <v>6</v>
      </c>
      <c r="H49">
        <v>161270822</v>
      </c>
      <c r="I49">
        <v>161270904</v>
      </c>
      <c r="J49" t="s">
        <v>340</v>
      </c>
      <c r="K49">
        <v>60</v>
      </c>
      <c r="L49" t="s">
        <v>268</v>
      </c>
      <c r="M49">
        <v>82</v>
      </c>
      <c r="N49" s="62">
        <v>161270899</v>
      </c>
      <c r="O49" s="62">
        <v>1</v>
      </c>
    </row>
    <row r="50" spans="1:27">
      <c r="A50">
        <v>6</v>
      </c>
      <c r="B50">
        <v>161269899</v>
      </c>
      <c r="C50">
        <v>161271899</v>
      </c>
      <c r="D50" t="s">
        <v>294</v>
      </c>
      <c r="E50" t="s">
        <v>262</v>
      </c>
      <c r="F50" t="s">
        <v>263</v>
      </c>
      <c r="G50">
        <v>6</v>
      </c>
      <c r="H50">
        <v>161270823</v>
      </c>
      <c r="I50">
        <v>161270904</v>
      </c>
      <c r="J50" t="s">
        <v>341</v>
      </c>
      <c r="K50">
        <v>60</v>
      </c>
      <c r="L50" t="s">
        <v>268</v>
      </c>
      <c r="M50">
        <v>81</v>
      </c>
      <c r="N50" s="62">
        <v>161270899</v>
      </c>
      <c r="O50" s="62">
        <v>1</v>
      </c>
    </row>
    <row r="51" spans="1:27">
      <c r="A51">
        <v>6</v>
      </c>
      <c r="B51">
        <v>161269899</v>
      </c>
      <c r="C51">
        <v>161271899</v>
      </c>
      <c r="D51" t="s">
        <v>294</v>
      </c>
      <c r="E51" t="s">
        <v>262</v>
      </c>
      <c r="F51" t="s">
        <v>263</v>
      </c>
      <c r="G51">
        <v>6</v>
      </c>
      <c r="H51">
        <v>161270824</v>
      </c>
      <c r="I51">
        <v>161270904</v>
      </c>
      <c r="J51" t="s">
        <v>342</v>
      </c>
      <c r="K51">
        <v>60</v>
      </c>
      <c r="L51" t="s">
        <v>268</v>
      </c>
      <c r="M51">
        <v>80</v>
      </c>
      <c r="N51" s="62">
        <v>161270899</v>
      </c>
      <c r="O51" s="62">
        <v>1</v>
      </c>
    </row>
    <row r="52" spans="1:27">
      <c r="A52">
        <v>6</v>
      </c>
      <c r="B52">
        <v>161269899</v>
      </c>
      <c r="C52">
        <v>161271899</v>
      </c>
      <c r="D52" t="s">
        <v>294</v>
      </c>
      <c r="E52" t="s">
        <v>262</v>
      </c>
      <c r="F52" t="s">
        <v>263</v>
      </c>
      <c r="G52">
        <v>6</v>
      </c>
      <c r="H52">
        <v>161270825</v>
      </c>
      <c r="I52">
        <v>161270904</v>
      </c>
      <c r="J52" t="s">
        <v>343</v>
      </c>
      <c r="K52">
        <v>60</v>
      </c>
      <c r="L52" t="s">
        <v>263</v>
      </c>
      <c r="M52">
        <v>79</v>
      </c>
      <c r="N52" s="62">
        <v>161270899</v>
      </c>
      <c r="O52" s="62">
        <v>1</v>
      </c>
    </row>
    <row r="53" spans="1:27">
      <c r="A53">
        <v>6</v>
      </c>
      <c r="B53">
        <v>161269899</v>
      </c>
      <c r="C53">
        <v>161271899</v>
      </c>
      <c r="D53" t="s">
        <v>294</v>
      </c>
      <c r="E53" t="s">
        <v>262</v>
      </c>
      <c r="F53" t="s">
        <v>263</v>
      </c>
      <c r="G53">
        <v>6</v>
      </c>
      <c r="H53">
        <v>161270826</v>
      </c>
      <c r="I53">
        <v>161270904</v>
      </c>
      <c r="J53" t="s">
        <v>344</v>
      </c>
      <c r="K53">
        <v>60</v>
      </c>
      <c r="L53" t="s">
        <v>268</v>
      </c>
      <c r="M53">
        <v>78</v>
      </c>
      <c r="N53" s="62">
        <v>161270899</v>
      </c>
      <c r="O53" s="62">
        <v>1</v>
      </c>
    </row>
    <row r="54" spans="1:27">
      <c r="A54">
        <v>6</v>
      </c>
      <c r="B54">
        <v>161269899</v>
      </c>
      <c r="C54">
        <v>161271899</v>
      </c>
      <c r="D54" t="s">
        <v>294</v>
      </c>
      <c r="E54" t="s">
        <v>262</v>
      </c>
      <c r="F54" t="s">
        <v>263</v>
      </c>
      <c r="G54">
        <v>6</v>
      </c>
      <c r="H54">
        <v>161270833</v>
      </c>
      <c r="I54">
        <v>161270904</v>
      </c>
      <c r="J54" t="s">
        <v>345</v>
      </c>
      <c r="K54">
        <v>60</v>
      </c>
      <c r="L54" t="s">
        <v>263</v>
      </c>
      <c r="M54">
        <v>71</v>
      </c>
      <c r="N54" s="62">
        <v>161270899</v>
      </c>
      <c r="O54" s="62">
        <v>1</v>
      </c>
    </row>
    <row r="55" spans="1:27">
      <c r="A55">
        <v>6</v>
      </c>
      <c r="B55">
        <v>161269899</v>
      </c>
      <c r="C55">
        <v>161271899</v>
      </c>
      <c r="D55" t="s">
        <v>294</v>
      </c>
      <c r="E55" t="s">
        <v>262</v>
      </c>
      <c r="F55" t="s">
        <v>263</v>
      </c>
      <c r="G55">
        <v>6</v>
      </c>
      <c r="H55">
        <v>161270833</v>
      </c>
      <c r="I55">
        <v>161270904</v>
      </c>
      <c r="J55" t="s">
        <v>346</v>
      </c>
      <c r="K55">
        <v>60</v>
      </c>
      <c r="L55" t="s">
        <v>268</v>
      </c>
      <c r="M55">
        <v>71</v>
      </c>
      <c r="N55" s="62">
        <v>161270899</v>
      </c>
      <c r="O55" s="62">
        <v>1</v>
      </c>
    </row>
    <row r="56" spans="1:27">
      <c r="A56">
        <v>6</v>
      </c>
      <c r="B56">
        <v>161269899</v>
      </c>
      <c r="C56">
        <v>161271899</v>
      </c>
      <c r="D56" t="s">
        <v>294</v>
      </c>
      <c r="E56" t="s">
        <v>262</v>
      </c>
      <c r="F56" t="s">
        <v>263</v>
      </c>
      <c r="G56">
        <v>6</v>
      </c>
      <c r="H56">
        <v>161270835</v>
      </c>
      <c r="I56">
        <v>161270904</v>
      </c>
      <c r="J56" t="s">
        <v>347</v>
      </c>
      <c r="K56">
        <v>60</v>
      </c>
      <c r="L56" t="s">
        <v>268</v>
      </c>
      <c r="M56">
        <v>69</v>
      </c>
      <c r="N56" s="62">
        <v>161270899</v>
      </c>
      <c r="O56" s="62">
        <v>1</v>
      </c>
    </row>
    <row r="57" spans="1:27">
      <c r="A57">
        <v>6</v>
      </c>
      <c r="B57">
        <v>161269899</v>
      </c>
      <c r="C57">
        <v>161271899</v>
      </c>
      <c r="D57" t="s">
        <v>294</v>
      </c>
      <c r="E57" t="s">
        <v>262</v>
      </c>
      <c r="F57" t="s">
        <v>263</v>
      </c>
      <c r="G57">
        <v>6</v>
      </c>
      <c r="H57">
        <v>161270836</v>
      </c>
      <c r="I57">
        <v>161270904</v>
      </c>
      <c r="J57" t="s">
        <v>348</v>
      </c>
      <c r="K57">
        <v>56</v>
      </c>
      <c r="L57" t="s">
        <v>263</v>
      </c>
      <c r="M57">
        <v>68</v>
      </c>
      <c r="N57" s="62">
        <v>161270899</v>
      </c>
      <c r="O57" s="62">
        <v>1</v>
      </c>
    </row>
    <row r="58" spans="1:27">
      <c r="A58">
        <v>6</v>
      </c>
      <c r="B58">
        <v>161269899</v>
      </c>
      <c r="C58">
        <v>161271899</v>
      </c>
      <c r="D58" t="s">
        <v>294</v>
      </c>
      <c r="E58" t="s">
        <v>262</v>
      </c>
      <c r="F58" t="s">
        <v>263</v>
      </c>
      <c r="G58">
        <v>6</v>
      </c>
      <c r="H58">
        <v>161270846</v>
      </c>
      <c r="I58">
        <v>161270904</v>
      </c>
      <c r="J58" t="s">
        <v>349</v>
      </c>
      <c r="K58">
        <v>40</v>
      </c>
      <c r="L58" t="s">
        <v>263</v>
      </c>
      <c r="M58">
        <v>58</v>
      </c>
      <c r="N58" s="62">
        <v>161270899</v>
      </c>
      <c r="O58" s="62">
        <v>1</v>
      </c>
    </row>
    <row r="59" spans="1:27">
      <c r="A59">
        <v>6</v>
      </c>
      <c r="B59">
        <v>161269899</v>
      </c>
      <c r="C59">
        <v>161271899</v>
      </c>
      <c r="D59" t="s">
        <v>294</v>
      </c>
      <c r="E59" t="s">
        <v>262</v>
      </c>
      <c r="F59" t="s">
        <v>263</v>
      </c>
      <c r="G59">
        <v>6</v>
      </c>
      <c r="H59">
        <v>161270847</v>
      </c>
      <c r="I59">
        <v>161270904</v>
      </c>
      <c r="J59" s="53" t="s">
        <v>350</v>
      </c>
      <c r="K59">
        <v>43</v>
      </c>
      <c r="L59" t="s">
        <v>268</v>
      </c>
      <c r="M59">
        <v>57</v>
      </c>
      <c r="N59" s="62">
        <v>161270899</v>
      </c>
      <c r="O59" s="62">
        <v>1</v>
      </c>
      <c r="P59" s="63" t="s">
        <v>1015</v>
      </c>
      <c r="Q59" t="s">
        <v>1016</v>
      </c>
      <c r="R59" s="67">
        <v>58</v>
      </c>
      <c r="S59" s="67">
        <v>100</v>
      </c>
      <c r="T59" s="68" t="s">
        <v>989</v>
      </c>
      <c r="U59" s="67">
        <v>1</v>
      </c>
      <c r="V59" s="67">
        <v>43</v>
      </c>
      <c r="W59" s="67" t="s">
        <v>990</v>
      </c>
      <c r="X59" s="67" t="s">
        <v>991</v>
      </c>
      <c r="Y59" s="67">
        <v>1</v>
      </c>
      <c r="Z59" s="67">
        <v>99</v>
      </c>
      <c r="AA59" s="67">
        <v>387</v>
      </c>
    </row>
    <row r="60" spans="1:27">
      <c r="A60">
        <v>6</v>
      </c>
      <c r="B60">
        <v>161269899</v>
      </c>
      <c r="C60">
        <v>161271899</v>
      </c>
      <c r="D60" t="s">
        <v>294</v>
      </c>
      <c r="E60" t="s">
        <v>262</v>
      </c>
      <c r="F60" t="s">
        <v>263</v>
      </c>
      <c r="G60">
        <v>6</v>
      </c>
      <c r="H60">
        <v>161270848</v>
      </c>
      <c r="I60">
        <v>161270904</v>
      </c>
      <c r="J60" t="s">
        <v>351</v>
      </c>
      <c r="K60">
        <v>0</v>
      </c>
      <c r="L60" t="s">
        <v>263</v>
      </c>
      <c r="M60">
        <v>56</v>
      </c>
      <c r="N60" s="62">
        <v>161270899</v>
      </c>
      <c r="O60" s="62">
        <v>1</v>
      </c>
    </row>
    <row r="61" spans="1:27">
      <c r="A61">
        <v>6</v>
      </c>
      <c r="B61">
        <v>161269899</v>
      </c>
      <c r="C61">
        <v>161271899</v>
      </c>
      <c r="D61" t="s">
        <v>294</v>
      </c>
      <c r="E61" t="s">
        <v>262</v>
      </c>
      <c r="F61" t="s">
        <v>263</v>
      </c>
      <c r="G61">
        <v>6</v>
      </c>
      <c r="H61">
        <v>161270848</v>
      </c>
      <c r="I61">
        <v>161270904</v>
      </c>
      <c r="J61" t="s">
        <v>352</v>
      </c>
      <c r="K61">
        <v>42</v>
      </c>
      <c r="L61" t="s">
        <v>268</v>
      </c>
      <c r="M61">
        <v>56</v>
      </c>
      <c r="N61" s="62">
        <v>161270899</v>
      </c>
      <c r="O61" s="62">
        <v>1</v>
      </c>
    </row>
    <row r="62" spans="1:27">
      <c r="A62">
        <v>6</v>
      </c>
      <c r="B62">
        <v>161269899</v>
      </c>
      <c r="C62">
        <v>161271899</v>
      </c>
      <c r="D62" t="s">
        <v>294</v>
      </c>
      <c r="E62" t="s">
        <v>262</v>
      </c>
      <c r="F62" t="s">
        <v>263</v>
      </c>
      <c r="G62">
        <v>6</v>
      </c>
      <c r="H62">
        <v>161270853</v>
      </c>
      <c r="I62">
        <v>161270904</v>
      </c>
      <c r="J62" t="s">
        <v>353</v>
      </c>
      <c r="K62">
        <v>0</v>
      </c>
      <c r="L62" t="s">
        <v>263</v>
      </c>
      <c r="M62">
        <v>51</v>
      </c>
      <c r="N62" s="62">
        <v>161270899</v>
      </c>
      <c r="O62" s="62">
        <v>1</v>
      </c>
    </row>
    <row r="63" spans="1:27">
      <c r="A63">
        <v>6</v>
      </c>
      <c r="B63">
        <v>161269899</v>
      </c>
      <c r="C63">
        <v>161271899</v>
      </c>
      <c r="D63" t="s">
        <v>294</v>
      </c>
      <c r="E63" t="s">
        <v>262</v>
      </c>
      <c r="F63" t="s">
        <v>263</v>
      </c>
      <c r="G63">
        <v>6</v>
      </c>
      <c r="H63">
        <v>161270855</v>
      </c>
      <c r="I63">
        <v>161270904</v>
      </c>
      <c r="J63" t="s">
        <v>354</v>
      </c>
      <c r="K63">
        <v>0</v>
      </c>
      <c r="L63" t="s">
        <v>263</v>
      </c>
      <c r="M63">
        <v>49</v>
      </c>
      <c r="N63" s="62">
        <v>161270899</v>
      </c>
      <c r="O63" s="62">
        <v>1</v>
      </c>
    </row>
    <row r="64" spans="1:27">
      <c r="A64">
        <v>6</v>
      </c>
      <c r="B64">
        <v>161269899</v>
      </c>
      <c r="C64">
        <v>161271899</v>
      </c>
      <c r="D64" t="s">
        <v>294</v>
      </c>
      <c r="E64" t="s">
        <v>262</v>
      </c>
      <c r="F64" t="s">
        <v>263</v>
      </c>
      <c r="G64">
        <v>6</v>
      </c>
      <c r="H64">
        <v>161270858</v>
      </c>
      <c r="I64">
        <v>161270904</v>
      </c>
      <c r="J64" t="s">
        <v>355</v>
      </c>
      <c r="K64">
        <v>0</v>
      </c>
      <c r="L64" t="s">
        <v>263</v>
      </c>
      <c r="M64">
        <v>46</v>
      </c>
      <c r="N64" s="62">
        <v>161270899</v>
      </c>
      <c r="O64" s="62">
        <v>1</v>
      </c>
    </row>
    <row r="65" spans="1:26">
      <c r="A65">
        <v>6</v>
      </c>
      <c r="B65">
        <v>161269899</v>
      </c>
      <c r="C65">
        <v>161271899</v>
      </c>
      <c r="D65" t="s">
        <v>294</v>
      </c>
      <c r="E65" t="s">
        <v>262</v>
      </c>
      <c r="F65" t="s">
        <v>263</v>
      </c>
      <c r="G65">
        <v>6</v>
      </c>
      <c r="H65">
        <v>161270860</v>
      </c>
      <c r="I65">
        <v>161270904</v>
      </c>
      <c r="J65" t="s">
        <v>356</v>
      </c>
      <c r="K65">
        <v>0</v>
      </c>
      <c r="L65" t="s">
        <v>268</v>
      </c>
      <c r="M65">
        <v>44</v>
      </c>
      <c r="N65" s="62">
        <v>161270899</v>
      </c>
      <c r="O65" s="62">
        <v>1</v>
      </c>
    </row>
    <row r="66" spans="1:26">
      <c r="A66">
        <v>6</v>
      </c>
      <c r="B66">
        <v>161269899</v>
      </c>
      <c r="C66">
        <v>161271899</v>
      </c>
      <c r="D66" t="s">
        <v>294</v>
      </c>
      <c r="E66" t="s">
        <v>262</v>
      </c>
      <c r="F66" t="s">
        <v>263</v>
      </c>
      <c r="G66">
        <v>6</v>
      </c>
      <c r="H66">
        <v>161270860</v>
      </c>
      <c r="I66">
        <v>161270904</v>
      </c>
      <c r="J66" t="s">
        <v>357</v>
      </c>
      <c r="K66">
        <v>0</v>
      </c>
      <c r="L66" t="s">
        <v>268</v>
      </c>
      <c r="M66">
        <v>44</v>
      </c>
      <c r="N66" s="62">
        <v>161270899</v>
      </c>
      <c r="O66" s="62">
        <v>1</v>
      </c>
    </row>
    <row r="67" spans="1:26">
      <c r="A67">
        <v>6</v>
      </c>
      <c r="B67">
        <v>161269899</v>
      </c>
      <c r="C67">
        <v>161271899</v>
      </c>
      <c r="D67" t="s">
        <v>294</v>
      </c>
      <c r="E67" t="s">
        <v>262</v>
      </c>
      <c r="F67" t="s">
        <v>263</v>
      </c>
      <c r="G67">
        <v>6</v>
      </c>
      <c r="H67">
        <v>161270862</v>
      </c>
      <c r="I67">
        <v>161270904</v>
      </c>
      <c r="J67" t="s">
        <v>358</v>
      </c>
      <c r="K67">
        <v>0</v>
      </c>
      <c r="L67" t="s">
        <v>263</v>
      </c>
      <c r="M67">
        <v>42</v>
      </c>
      <c r="N67" s="62">
        <v>161270899</v>
      </c>
      <c r="O67" s="62">
        <v>1</v>
      </c>
    </row>
    <row r="68" spans="1:26">
      <c r="A68">
        <v>6</v>
      </c>
      <c r="B68">
        <v>161269899</v>
      </c>
      <c r="C68">
        <v>161271899</v>
      </c>
      <c r="D68" t="s">
        <v>294</v>
      </c>
      <c r="E68" t="s">
        <v>262</v>
      </c>
      <c r="F68" t="s">
        <v>263</v>
      </c>
      <c r="G68">
        <v>6</v>
      </c>
      <c r="H68">
        <v>161270863</v>
      </c>
      <c r="I68">
        <v>161270904</v>
      </c>
      <c r="J68" t="s">
        <v>359</v>
      </c>
      <c r="K68">
        <v>0</v>
      </c>
      <c r="L68" t="s">
        <v>263</v>
      </c>
      <c r="M68">
        <v>41</v>
      </c>
      <c r="N68" s="62">
        <v>161270899</v>
      </c>
      <c r="O68" s="62">
        <v>1</v>
      </c>
    </row>
    <row r="69" spans="1:26">
      <c r="A69">
        <v>6</v>
      </c>
      <c r="B69">
        <v>161269899</v>
      </c>
      <c r="C69">
        <v>161271899</v>
      </c>
      <c r="D69" t="s">
        <v>294</v>
      </c>
      <c r="E69" t="s">
        <v>262</v>
      </c>
      <c r="F69" t="s">
        <v>263</v>
      </c>
      <c r="G69">
        <v>6</v>
      </c>
      <c r="H69">
        <v>161270871</v>
      </c>
      <c r="I69">
        <v>161270904</v>
      </c>
      <c r="J69" s="53" t="s">
        <v>360</v>
      </c>
      <c r="K69">
        <v>0</v>
      </c>
      <c r="L69" t="s">
        <v>268</v>
      </c>
      <c r="M69">
        <v>33</v>
      </c>
      <c r="N69" s="62">
        <v>161270899</v>
      </c>
      <c r="O69" s="62">
        <v>1</v>
      </c>
      <c r="P69" s="64" t="s">
        <v>1011</v>
      </c>
      <c r="Q69" t="s">
        <v>1012</v>
      </c>
      <c r="R69" s="67">
        <v>34</v>
      </c>
      <c r="S69" s="67">
        <v>100</v>
      </c>
      <c r="T69" s="68" t="s">
        <v>989</v>
      </c>
      <c r="U69" s="67">
        <v>1</v>
      </c>
      <c r="V69" s="67">
        <v>67</v>
      </c>
      <c r="W69" s="67" t="s">
        <v>991</v>
      </c>
      <c r="X69" s="67">
        <v>1</v>
      </c>
      <c r="Y69" s="67">
        <v>99</v>
      </c>
      <c r="Z69" s="67">
        <v>603</v>
      </c>
    </row>
    <row r="70" spans="1:26">
      <c r="A70">
        <v>6</v>
      </c>
      <c r="B70">
        <v>161269899</v>
      </c>
      <c r="C70">
        <v>161271899</v>
      </c>
      <c r="D70" t="s">
        <v>294</v>
      </c>
      <c r="E70" t="s">
        <v>262</v>
      </c>
      <c r="F70" t="s">
        <v>263</v>
      </c>
      <c r="G70">
        <v>6</v>
      </c>
      <c r="H70">
        <v>161270897</v>
      </c>
      <c r="I70">
        <v>161270997</v>
      </c>
      <c r="J70" t="s">
        <v>361</v>
      </c>
      <c r="K70">
        <v>60</v>
      </c>
      <c r="L70" t="s">
        <v>268</v>
      </c>
      <c r="M70">
        <v>100</v>
      </c>
      <c r="N70" s="62">
        <v>161270899</v>
      </c>
      <c r="O70" s="62">
        <v>1</v>
      </c>
    </row>
    <row r="71" spans="1:26">
      <c r="A71">
        <v>6</v>
      </c>
      <c r="B71">
        <v>161269899</v>
      </c>
      <c r="C71">
        <v>161271899</v>
      </c>
      <c r="D71" t="s">
        <v>294</v>
      </c>
      <c r="E71" t="s">
        <v>262</v>
      </c>
      <c r="F71" t="s">
        <v>263</v>
      </c>
      <c r="G71">
        <v>6</v>
      </c>
      <c r="H71">
        <v>161270898</v>
      </c>
      <c r="I71">
        <v>161270945</v>
      </c>
      <c r="J71" t="s">
        <v>362</v>
      </c>
      <c r="K71">
        <v>0</v>
      </c>
      <c r="L71" t="s">
        <v>263</v>
      </c>
      <c r="M71">
        <v>47</v>
      </c>
      <c r="N71" s="62">
        <v>161270899</v>
      </c>
      <c r="O71" s="62">
        <v>1</v>
      </c>
    </row>
    <row r="72" spans="1:26">
      <c r="A72">
        <v>6</v>
      </c>
      <c r="B72">
        <v>161269899</v>
      </c>
      <c r="C72">
        <v>161271899</v>
      </c>
      <c r="D72" t="s">
        <v>294</v>
      </c>
      <c r="E72" t="s">
        <v>262</v>
      </c>
      <c r="F72" t="s">
        <v>263</v>
      </c>
      <c r="G72">
        <v>6</v>
      </c>
      <c r="H72">
        <v>161270898</v>
      </c>
      <c r="I72">
        <v>161270966</v>
      </c>
      <c r="J72" t="s">
        <v>363</v>
      </c>
      <c r="K72">
        <v>60</v>
      </c>
      <c r="L72" t="s">
        <v>263</v>
      </c>
      <c r="M72">
        <v>68</v>
      </c>
      <c r="N72" s="62">
        <v>161270899</v>
      </c>
      <c r="O72" s="62">
        <v>1</v>
      </c>
    </row>
    <row r="73" spans="1:26">
      <c r="A73">
        <v>6</v>
      </c>
      <c r="B73">
        <v>161269899</v>
      </c>
      <c r="C73">
        <v>161271899</v>
      </c>
      <c r="D73" t="s">
        <v>294</v>
      </c>
      <c r="E73" t="s">
        <v>262</v>
      </c>
      <c r="F73" t="s">
        <v>263</v>
      </c>
      <c r="G73">
        <v>6</v>
      </c>
      <c r="H73">
        <v>161270898</v>
      </c>
      <c r="I73">
        <v>161270937</v>
      </c>
      <c r="J73" t="s">
        <v>364</v>
      </c>
      <c r="K73">
        <v>0</v>
      </c>
      <c r="L73" t="s">
        <v>263</v>
      </c>
      <c r="M73">
        <v>39</v>
      </c>
      <c r="N73" s="62">
        <v>161270899</v>
      </c>
      <c r="O73" s="62">
        <v>1</v>
      </c>
    </row>
    <row r="74" spans="1:26">
      <c r="A74">
        <v>6</v>
      </c>
      <c r="B74">
        <v>161269899</v>
      </c>
      <c r="C74">
        <v>161271899</v>
      </c>
      <c r="D74" t="s">
        <v>294</v>
      </c>
      <c r="E74" t="s">
        <v>262</v>
      </c>
      <c r="F74" t="s">
        <v>263</v>
      </c>
      <c r="G74">
        <v>6</v>
      </c>
      <c r="H74">
        <v>161270898</v>
      </c>
      <c r="I74">
        <v>161270928</v>
      </c>
      <c r="J74" t="s">
        <v>365</v>
      </c>
      <c r="K74">
        <v>0</v>
      </c>
      <c r="L74" t="s">
        <v>263</v>
      </c>
      <c r="M74">
        <v>30</v>
      </c>
      <c r="N74" s="62">
        <v>161270899</v>
      </c>
      <c r="O74" s="62">
        <v>1</v>
      </c>
    </row>
    <row r="75" spans="1:26">
      <c r="A75">
        <v>6</v>
      </c>
      <c r="B75">
        <v>161269899</v>
      </c>
      <c r="C75">
        <v>161271899</v>
      </c>
      <c r="D75" t="s">
        <v>294</v>
      </c>
      <c r="E75" t="s">
        <v>262</v>
      </c>
      <c r="F75" t="s">
        <v>263</v>
      </c>
      <c r="G75">
        <v>6</v>
      </c>
      <c r="H75">
        <v>161270898</v>
      </c>
      <c r="I75">
        <v>161270960</v>
      </c>
      <c r="J75" t="s">
        <v>366</v>
      </c>
      <c r="K75">
        <v>60</v>
      </c>
      <c r="L75" t="s">
        <v>263</v>
      </c>
      <c r="M75">
        <v>62</v>
      </c>
      <c r="N75" s="62">
        <v>161270899</v>
      </c>
      <c r="O75" s="62">
        <v>1</v>
      </c>
    </row>
    <row r="76" spans="1:26">
      <c r="A76">
        <v>6</v>
      </c>
      <c r="B76">
        <v>161269899</v>
      </c>
      <c r="C76">
        <v>161271899</v>
      </c>
      <c r="D76" t="s">
        <v>294</v>
      </c>
      <c r="E76" t="s">
        <v>262</v>
      </c>
      <c r="F76" t="s">
        <v>263</v>
      </c>
      <c r="G76">
        <v>6</v>
      </c>
      <c r="H76">
        <v>161270898</v>
      </c>
      <c r="I76">
        <v>161270967</v>
      </c>
      <c r="J76" t="s">
        <v>367</v>
      </c>
      <c r="K76">
        <v>60</v>
      </c>
      <c r="L76" t="s">
        <v>263</v>
      </c>
      <c r="M76">
        <v>69</v>
      </c>
      <c r="N76" s="62">
        <v>161270899</v>
      </c>
      <c r="O76" s="62">
        <v>1</v>
      </c>
    </row>
    <row r="77" spans="1:26">
      <c r="A77">
        <v>6</v>
      </c>
      <c r="B77">
        <v>161269899</v>
      </c>
      <c r="C77">
        <v>161271899</v>
      </c>
      <c r="D77" t="s">
        <v>294</v>
      </c>
      <c r="E77" t="s">
        <v>262</v>
      </c>
      <c r="F77" t="s">
        <v>263</v>
      </c>
      <c r="G77">
        <v>6</v>
      </c>
      <c r="H77">
        <v>161270898</v>
      </c>
      <c r="I77">
        <v>161270991</v>
      </c>
      <c r="J77" t="s">
        <v>368</v>
      </c>
      <c r="K77">
        <v>60</v>
      </c>
      <c r="L77" t="s">
        <v>263</v>
      </c>
      <c r="M77">
        <v>93</v>
      </c>
      <c r="N77" s="62">
        <v>161270899</v>
      </c>
      <c r="O77" s="62">
        <v>1</v>
      </c>
    </row>
    <row r="78" spans="1:26">
      <c r="A78">
        <v>6</v>
      </c>
      <c r="B78">
        <v>161269899</v>
      </c>
      <c r="C78">
        <v>161271899</v>
      </c>
      <c r="D78" t="s">
        <v>294</v>
      </c>
      <c r="E78" t="s">
        <v>262</v>
      </c>
      <c r="F78" t="s">
        <v>263</v>
      </c>
      <c r="G78">
        <v>6</v>
      </c>
      <c r="H78">
        <v>161270898</v>
      </c>
      <c r="I78">
        <v>161270937</v>
      </c>
      <c r="J78" t="s">
        <v>369</v>
      </c>
      <c r="K78">
        <v>0</v>
      </c>
      <c r="L78" t="s">
        <v>263</v>
      </c>
      <c r="M78">
        <v>39</v>
      </c>
      <c r="N78" s="62">
        <v>161270899</v>
      </c>
      <c r="O78" s="62">
        <v>1</v>
      </c>
    </row>
    <row r="79" spans="1:26">
      <c r="A79">
        <v>6</v>
      </c>
      <c r="B79">
        <v>161269899</v>
      </c>
      <c r="C79">
        <v>161271899</v>
      </c>
      <c r="D79" t="s">
        <v>294</v>
      </c>
      <c r="E79" t="s">
        <v>262</v>
      </c>
      <c r="F79" t="s">
        <v>263</v>
      </c>
      <c r="G79">
        <v>6</v>
      </c>
      <c r="H79">
        <v>161270898</v>
      </c>
      <c r="I79">
        <v>161270937</v>
      </c>
      <c r="J79" t="s">
        <v>370</v>
      </c>
      <c r="K79">
        <v>0</v>
      </c>
      <c r="L79" t="s">
        <v>263</v>
      </c>
      <c r="M79">
        <v>39</v>
      </c>
      <c r="N79" s="62">
        <v>161270899</v>
      </c>
      <c r="O79" s="62">
        <v>1</v>
      </c>
    </row>
    <row r="80" spans="1:26">
      <c r="A80">
        <v>6</v>
      </c>
      <c r="B80">
        <v>161269899</v>
      </c>
      <c r="C80">
        <v>161271899</v>
      </c>
      <c r="D80" t="s">
        <v>294</v>
      </c>
      <c r="E80" t="s">
        <v>262</v>
      </c>
      <c r="F80" t="s">
        <v>263</v>
      </c>
      <c r="G80">
        <v>6</v>
      </c>
      <c r="H80">
        <v>161270898</v>
      </c>
      <c r="I80">
        <v>161270953</v>
      </c>
      <c r="J80" t="s">
        <v>371</v>
      </c>
      <c r="K80">
        <v>46</v>
      </c>
      <c r="L80" t="s">
        <v>263</v>
      </c>
      <c r="M80">
        <v>55</v>
      </c>
      <c r="N80" s="62">
        <v>161270899</v>
      </c>
      <c r="O80" s="62">
        <v>1</v>
      </c>
    </row>
    <row r="81" spans="1:27">
      <c r="A81">
        <v>6</v>
      </c>
      <c r="B81">
        <v>161269899</v>
      </c>
      <c r="C81">
        <v>161271899</v>
      </c>
      <c r="D81" t="s">
        <v>294</v>
      </c>
      <c r="E81" t="s">
        <v>262</v>
      </c>
      <c r="F81" t="s">
        <v>263</v>
      </c>
      <c r="G81">
        <v>6</v>
      </c>
      <c r="H81">
        <v>161270898</v>
      </c>
      <c r="I81">
        <v>161270934</v>
      </c>
      <c r="J81" t="s">
        <v>372</v>
      </c>
      <c r="K81">
        <v>0</v>
      </c>
      <c r="L81" t="s">
        <v>263</v>
      </c>
      <c r="M81">
        <v>36</v>
      </c>
      <c r="N81" s="62">
        <v>161270899</v>
      </c>
      <c r="O81" s="62">
        <v>1</v>
      </c>
    </row>
    <row r="82" spans="1:27">
      <c r="A82">
        <v>6</v>
      </c>
      <c r="B82">
        <v>161269899</v>
      </c>
      <c r="C82">
        <v>161271899</v>
      </c>
      <c r="D82" t="s">
        <v>294</v>
      </c>
      <c r="E82" t="s">
        <v>262</v>
      </c>
      <c r="F82" t="s">
        <v>263</v>
      </c>
      <c r="G82">
        <v>6</v>
      </c>
      <c r="H82">
        <v>161270898</v>
      </c>
      <c r="I82">
        <v>161270960</v>
      </c>
      <c r="J82" t="s">
        <v>373</v>
      </c>
      <c r="K82">
        <v>60</v>
      </c>
      <c r="L82" t="s">
        <v>263</v>
      </c>
      <c r="M82">
        <v>62</v>
      </c>
      <c r="N82" s="62">
        <v>161270899</v>
      </c>
      <c r="O82" s="62">
        <v>1</v>
      </c>
    </row>
    <row r="83" spans="1:27">
      <c r="A83">
        <v>6</v>
      </c>
      <c r="B83">
        <v>161269899</v>
      </c>
      <c r="C83">
        <v>161271899</v>
      </c>
      <c r="D83" t="s">
        <v>294</v>
      </c>
      <c r="E83" t="s">
        <v>262</v>
      </c>
      <c r="F83" t="s">
        <v>263</v>
      </c>
      <c r="G83">
        <v>6</v>
      </c>
      <c r="H83">
        <v>161270898</v>
      </c>
      <c r="I83">
        <v>161270992</v>
      </c>
      <c r="J83" t="s">
        <v>374</v>
      </c>
      <c r="K83">
        <v>60</v>
      </c>
      <c r="L83" t="s">
        <v>263</v>
      </c>
      <c r="M83">
        <v>94</v>
      </c>
      <c r="N83" s="62">
        <v>161270899</v>
      </c>
      <c r="O83" s="62">
        <v>1</v>
      </c>
    </row>
    <row r="84" spans="1:27">
      <c r="A84">
        <v>6</v>
      </c>
      <c r="B84">
        <v>161269899</v>
      </c>
      <c r="C84">
        <v>161271899</v>
      </c>
      <c r="D84" t="s">
        <v>294</v>
      </c>
      <c r="E84" t="s">
        <v>262</v>
      </c>
      <c r="F84" t="s">
        <v>263</v>
      </c>
      <c r="G84">
        <v>6</v>
      </c>
      <c r="H84">
        <v>161270898</v>
      </c>
      <c r="I84">
        <v>161270986</v>
      </c>
      <c r="J84" t="s">
        <v>375</v>
      </c>
      <c r="K84">
        <v>60</v>
      </c>
      <c r="L84" t="s">
        <v>268</v>
      </c>
      <c r="M84">
        <v>88</v>
      </c>
      <c r="N84" s="62">
        <v>161270899</v>
      </c>
      <c r="O84" s="62">
        <v>1</v>
      </c>
    </row>
    <row r="85" spans="1:27">
      <c r="A85">
        <v>6</v>
      </c>
      <c r="B85">
        <v>161269899</v>
      </c>
      <c r="C85">
        <v>161271899</v>
      </c>
      <c r="D85" t="s">
        <v>294</v>
      </c>
      <c r="E85" t="s">
        <v>262</v>
      </c>
      <c r="F85" t="s">
        <v>263</v>
      </c>
      <c r="G85">
        <v>6</v>
      </c>
      <c r="H85">
        <v>161270898</v>
      </c>
      <c r="I85">
        <v>161270942</v>
      </c>
      <c r="J85" t="s">
        <v>376</v>
      </c>
      <c r="K85">
        <v>0</v>
      </c>
      <c r="L85" t="s">
        <v>268</v>
      </c>
      <c r="M85">
        <v>44</v>
      </c>
      <c r="N85" s="62">
        <v>161270899</v>
      </c>
      <c r="O85" s="62">
        <v>1</v>
      </c>
    </row>
    <row r="86" spans="1:27">
      <c r="A86">
        <v>6</v>
      </c>
      <c r="B86">
        <v>161269899</v>
      </c>
      <c r="C86">
        <v>161271899</v>
      </c>
      <c r="D86" t="s">
        <v>294</v>
      </c>
      <c r="E86" t="s">
        <v>262</v>
      </c>
      <c r="F86" t="s">
        <v>263</v>
      </c>
      <c r="G86">
        <v>6</v>
      </c>
      <c r="H86">
        <v>161270898</v>
      </c>
      <c r="I86">
        <v>161270959</v>
      </c>
      <c r="J86" t="s">
        <v>377</v>
      </c>
      <c r="K86">
        <v>60</v>
      </c>
      <c r="L86" t="s">
        <v>268</v>
      </c>
      <c r="M86">
        <v>61</v>
      </c>
      <c r="N86" s="62">
        <v>161270899</v>
      </c>
      <c r="O86" s="62">
        <v>1</v>
      </c>
    </row>
    <row r="87" spans="1:27">
      <c r="A87">
        <v>6</v>
      </c>
      <c r="B87">
        <v>161269899</v>
      </c>
      <c r="C87">
        <v>161271899</v>
      </c>
      <c r="D87" t="s">
        <v>294</v>
      </c>
      <c r="E87" t="s">
        <v>262</v>
      </c>
      <c r="F87" t="s">
        <v>263</v>
      </c>
      <c r="G87">
        <v>6</v>
      </c>
      <c r="H87">
        <v>161270898</v>
      </c>
      <c r="I87">
        <v>161270950</v>
      </c>
      <c r="J87" t="s">
        <v>378</v>
      </c>
      <c r="K87">
        <v>41</v>
      </c>
      <c r="L87" t="s">
        <v>268</v>
      </c>
      <c r="M87">
        <v>52</v>
      </c>
      <c r="N87" s="62">
        <v>161270899</v>
      </c>
      <c r="O87" s="62">
        <v>1</v>
      </c>
    </row>
    <row r="88" spans="1:27">
      <c r="A88">
        <v>6</v>
      </c>
      <c r="B88">
        <v>161269899</v>
      </c>
      <c r="C88">
        <v>161271899</v>
      </c>
      <c r="D88" t="s">
        <v>294</v>
      </c>
      <c r="E88" t="s">
        <v>262</v>
      </c>
      <c r="F88" t="s">
        <v>263</v>
      </c>
      <c r="G88">
        <v>6</v>
      </c>
      <c r="H88">
        <v>161270898</v>
      </c>
      <c r="I88">
        <v>161270946</v>
      </c>
      <c r="J88" t="s">
        <v>379</v>
      </c>
      <c r="K88">
        <v>0</v>
      </c>
      <c r="L88" t="s">
        <v>268</v>
      </c>
      <c r="M88">
        <v>48</v>
      </c>
      <c r="N88" s="62">
        <v>161270899</v>
      </c>
      <c r="O88" s="62">
        <v>1</v>
      </c>
    </row>
    <row r="89" spans="1:27">
      <c r="A89">
        <v>6</v>
      </c>
      <c r="B89">
        <v>161269899</v>
      </c>
      <c r="C89">
        <v>161271899</v>
      </c>
      <c r="D89" t="s">
        <v>294</v>
      </c>
      <c r="E89" t="s">
        <v>262</v>
      </c>
      <c r="F89" t="s">
        <v>263</v>
      </c>
      <c r="G89">
        <v>6</v>
      </c>
      <c r="H89">
        <v>161270898</v>
      </c>
      <c r="I89">
        <v>161270956</v>
      </c>
      <c r="J89" t="s">
        <v>380</v>
      </c>
      <c r="K89">
        <v>48</v>
      </c>
      <c r="L89" t="s">
        <v>268</v>
      </c>
      <c r="M89">
        <v>58</v>
      </c>
      <c r="N89" s="62">
        <v>161270899</v>
      </c>
      <c r="O89" s="62">
        <v>1</v>
      </c>
    </row>
    <row r="90" spans="1:27">
      <c r="A90">
        <v>6</v>
      </c>
      <c r="B90">
        <v>161269899</v>
      </c>
      <c r="C90">
        <v>161271899</v>
      </c>
      <c r="D90" t="s">
        <v>294</v>
      </c>
      <c r="E90" t="s">
        <v>262</v>
      </c>
      <c r="F90" t="s">
        <v>263</v>
      </c>
      <c r="G90">
        <v>6</v>
      </c>
      <c r="H90">
        <v>161270898</v>
      </c>
      <c r="I90">
        <v>161270979</v>
      </c>
      <c r="J90" t="s">
        <v>381</v>
      </c>
      <c r="K90">
        <v>60</v>
      </c>
      <c r="L90" t="s">
        <v>268</v>
      </c>
      <c r="M90">
        <v>81</v>
      </c>
      <c r="N90" s="62">
        <v>161270899</v>
      </c>
      <c r="O90" s="62">
        <v>1</v>
      </c>
    </row>
    <row r="91" spans="1:27">
      <c r="A91">
        <v>6</v>
      </c>
      <c r="B91">
        <v>161269899</v>
      </c>
      <c r="C91">
        <v>161271899</v>
      </c>
      <c r="D91" t="s">
        <v>294</v>
      </c>
      <c r="E91" t="s">
        <v>262</v>
      </c>
      <c r="F91" t="s">
        <v>263</v>
      </c>
      <c r="G91">
        <v>6</v>
      </c>
      <c r="H91">
        <v>161270898</v>
      </c>
      <c r="I91">
        <v>161270969</v>
      </c>
      <c r="J91" t="s">
        <v>382</v>
      </c>
      <c r="K91">
        <v>60</v>
      </c>
      <c r="L91" t="s">
        <v>268</v>
      </c>
      <c r="M91">
        <v>71</v>
      </c>
      <c r="N91" s="62">
        <v>161270899</v>
      </c>
      <c r="O91" s="62">
        <v>1</v>
      </c>
    </row>
    <row r="92" spans="1:27">
      <c r="A92">
        <v>6</v>
      </c>
      <c r="B92">
        <v>161269899</v>
      </c>
      <c r="C92">
        <v>161271899</v>
      </c>
      <c r="D92" t="s">
        <v>294</v>
      </c>
      <c r="E92" t="s">
        <v>262</v>
      </c>
      <c r="F92" t="s">
        <v>263</v>
      </c>
      <c r="G92">
        <v>6</v>
      </c>
      <c r="H92">
        <v>161270898</v>
      </c>
      <c r="I92">
        <v>161270953</v>
      </c>
      <c r="J92" t="s">
        <v>383</v>
      </c>
      <c r="K92">
        <v>22</v>
      </c>
      <c r="L92" t="s">
        <v>268</v>
      </c>
      <c r="M92">
        <v>55</v>
      </c>
      <c r="N92" s="62">
        <v>161270899</v>
      </c>
      <c r="O92" s="62">
        <v>1</v>
      </c>
    </row>
    <row r="93" spans="1:27">
      <c r="A93">
        <v>6</v>
      </c>
      <c r="B93">
        <v>161269899</v>
      </c>
      <c r="C93">
        <v>161271899</v>
      </c>
      <c r="D93" t="s">
        <v>294</v>
      </c>
      <c r="E93" t="s">
        <v>262</v>
      </c>
      <c r="F93" t="s">
        <v>263</v>
      </c>
      <c r="G93">
        <v>6</v>
      </c>
      <c r="H93">
        <v>161270898</v>
      </c>
      <c r="I93">
        <v>161270937</v>
      </c>
      <c r="J93" t="s">
        <v>384</v>
      </c>
      <c r="K93">
        <v>0</v>
      </c>
      <c r="L93" t="s">
        <v>268</v>
      </c>
      <c r="M93">
        <v>39</v>
      </c>
      <c r="N93" s="62">
        <v>161270899</v>
      </c>
      <c r="O93" s="62">
        <v>1</v>
      </c>
    </row>
    <row r="94" spans="1:27">
      <c r="A94">
        <v>6</v>
      </c>
      <c r="B94">
        <v>161269899</v>
      </c>
      <c r="C94">
        <v>161271899</v>
      </c>
      <c r="D94" t="s">
        <v>294</v>
      </c>
      <c r="E94" t="s">
        <v>262</v>
      </c>
      <c r="F94" t="s">
        <v>263</v>
      </c>
      <c r="G94">
        <v>6</v>
      </c>
      <c r="H94">
        <v>161270898</v>
      </c>
      <c r="I94">
        <v>161270959</v>
      </c>
      <c r="J94" t="s">
        <v>385</v>
      </c>
      <c r="K94">
        <v>60</v>
      </c>
      <c r="L94" t="s">
        <v>268</v>
      </c>
      <c r="M94">
        <v>61</v>
      </c>
      <c r="N94" s="62">
        <v>161270899</v>
      </c>
      <c r="O94" s="62">
        <v>1</v>
      </c>
    </row>
    <row r="95" spans="1:27">
      <c r="A95">
        <v>6</v>
      </c>
      <c r="B95">
        <v>161269899</v>
      </c>
      <c r="C95">
        <v>161271899</v>
      </c>
      <c r="D95" t="s">
        <v>294</v>
      </c>
      <c r="E95" t="s">
        <v>262</v>
      </c>
      <c r="F95" t="s">
        <v>263</v>
      </c>
      <c r="G95">
        <v>6</v>
      </c>
      <c r="H95">
        <v>161270898</v>
      </c>
      <c r="I95">
        <v>161270950</v>
      </c>
      <c r="J95" s="53" t="s">
        <v>386</v>
      </c>
      <c r="K95">
        <v>0</v>
      </c>
      <c r="L95" t="s">
        <v>268</v>
      </c>
      <c r="M95">
        <v>52</v>
      </c>
      <c r="N95" s="62">
        <v>161270899</v>
      </c>
      <c r="O95" s="62">
        <v>1</v>
      </c>
      <c r="P95" s="64" t="s">
        <v>1014</v>
      </c>
      <c r="Q95" t="s">
        <v>1013</v>
      </c>
      <c r="R95" s="67">
        <v>1</v>
      </c>
      <c r="S95" s="67">
        <v>48</v>
      </c>
      <c r="T95" s="68" t="s">
        <v>989</v>
      </c>
      <c r="U95" s="67">
        <v>921</v>
      </c>
      <c r="V95" s="67">
        <v>968</v>
      </c>
      <c r="W95" s="67" t="s">
        <v>990</v>
      </c>
      <c r="X95" s="67" t="s">
        <v>991</v>
      </c>
      <c r="Y95" s="67">
        <v>0.97919999999999996</v>
      </c>
      <c r="Z95" s="67">
        <v>99</v>
      </c>
      <c r="AA95" s="67">
        <v>410</v>
      </c>
    </row>
    <row r="96" spans="1:27">
      <c r="A96">
        <v>6</v>
      </c>
      <c r="B96">
        <v>161269899</v>
      </c>
      <c r="C96">
        <v>161271899</v>
      </c>
      <c r="D96" t="s">
        <v>294</v>
      </c>
      <c r="E96" t="s">
        <v>262</v>
      </c>
      <c r="F96" t="s">
        <v>263</v>
      </c>
      <c r="G96">
        <v>6</v>
      </c>
      <c r="H96">
        <v>161270898</v>
      </c>
      <c r="I96">
        <v>161270965</v>
      </c>
      <c r="J96" t="s">
        <v>387</v>
      </c>
      <c r="K96">
        <v>60</v>
      </c>
      <c r="L96" t="s">
        <v>268</v>
      </c>
      <c r="M96">
        <v>67</v>
      </c>
      <c r="N96" s="62">
        <v>161270899</v>
      </c>
      <c r="O96" s="62">
        <v>1</v>
      </c>
    </row>
    <row r="97" spans="1:15">
      <c r="A97">
        <v>6</v>
      </c>
      <c r="B97">
        <v>161269899</v>
      </c>
      <c r="C97">
        <v>161271899</v>
      </c>
      <c r="D97" t="s">
        <v>294</v>
      </c>
      <c r="E97" t="s">
        <v>262</v>
      </c>
      <c r="F97" t="s">
        <v>263</v>
      </c>
      <c r="G97">
        <v>6</v>
      </c>
      <c r="H97">
        <v>161270898</v>
      </c>
      <c r="I97">
        <v>161270995</v>
      </c>
      <c r="J97" t="s">
        <v>388</v>
      </c>
      <c r="K97">
        <v>60</v>
      </c>
      <c r="L97" t="s">
        <v>268</v>
      </c>
      <c r="M97">
        <v>97</v>
      </c>
      <c r="N97" s="62">
        <v>161270899</v>
      </c>
      <c r="O97" s="62">
        <v>1</v>
      </c>
    </row>
    <row r="98" spans="1:15">
      <c r="A98">
        <v>6</v>
      </c>
      <c r="B98">
        <v>161269899</v>
      </c>
      <c r="C98">
        <v>161271899</v>
      </c>
      <c r="D98" t="s">
        <v>294</v>
      </c>
      <c r="E98" t="s">
        <v>262</v>
      </c>
      <c r="F98" t="s">
        <v>263</v>
      </c>
      <c r="G98">
        <v>6</v>
      </c>
      <c r="H98">
        <v>161270898</v>
      </c>
      <c r="I98">
        <v>161270958</v>
      </c>
      <c r="J98" t="s">
        <v>389</v>
      </c>
      <c r="K98">
        <v>60</v>
      </c>
      <c r="L98" t="s">
        <v>268</v>
      </c>
      <c r="M98">
        <v>60</v>
      </c>
      <c r="N98" s="62">
        <v>161270899</v>
      </c>
      <c r="O98" s="62">
        <v>1</v>
      </c>
    </row>
    <row r="99" spans="1:15">
      <c r="A99">
        <v>6</v>
      </c>
      <c r="B99">
        <v>161269899</v>
      </c>
      <c r="C99">
        <v>161271899</v>
      </c>
      <c r="D99" t="s">
        <v>294</v>
      </c>
      <c r="E99" t="s">
        <v>262</v>
      </c>
      <c r="F99" t="s">
        <v>263</v>
      </c>
      <c r="G99">
        <v>6</v>
      </c>
      <c r="H99">
        <v>161270898</v>
      </c>
      <c r="I99">
        <v>161270940</v>
      </c>
      <c r="J99" t="s">
        <v>390</v>
      </c>
      <c r="K99">
        <v>0</v>
      </c>
      <c r="L99" t="s">
        <v>268</v>
      </c>
      <c r="M99">
        <v>42</v>
      </c>
      <c r="N99" s="62">
        <v>161270899</v>
      </c>
      <c r="O99" s="62">
        <v>1</v>
      </c>
    </row>
    <row r="100" spans="1:15">
      <c r="A100">
        <v>6</v>
      </c>
      <c r="B100">
        <v>161269899</v>
      </c>
      <c r="C100">
        <v>161271899</v>
      </c>
      <c r="D100" t="s">
        <v>294</v>
      </c>
      <c r="E100" t="s">
        <v>262</v>
      </c>
      <c r="F100" t="s">
        <v>263</v>
      </c>
      <c r="G100">
        <v>6</v>
      </c>
      <c r="H100">
        <v>161270899</v>
      </c>
      <c r="I100">
        <v>161270999</v>
      </c>
      <c r="J100" t="s">
        <v>391</v>
      </c>
      <c r="K100">
        <v>60</v>
      </c>
      <c r="L100" t="s">
        <v>263</v>
      </c>
      <c r="M100">
        <v>100</v>
      </c>
      <c r="N100" s="62">
        <v>161270899</v>
      </c>
      <c r="O100" s="62" t="s">
        <v>981</v>
      </c>
    </row>
    <row r="101" spans="1:15">
      <c r="A101">
        <v>6</v>
      </c>
      <c r="B101">
        <v>161269899</v>
      </c>
      <c r="C101">
        <v>161271899</v>
      </c>
      <c r="D101" t="s">
        <v>294</v>
      </c>
      <c r="E101" t="s">
        <v>262</v>
      </c>
      <c r="F101" t="s">
        <v>263</v>
      </c>
      <c r="G101">
        <v>6</v>
      </c>
      <c r="H101">
        <v>161270903</v>
      </c>
      <c r="I101">
        <v>161271003</v>
      </c>
      <c r="J101" t="s">
        <v>392</v>
      </c>
      <c r="K101">
        <v>60</v>
      </c>
      <c r="L101" t="s">
        <v>263</v>
      </c>
      <c r="M101">
        <v>100</v>
      </c>
      <c r="N101" s="62">
        <v>161270899</v>
      </c>
      <c r="O101" s="62" t="s">
        <v>981</v>
      </c>
    </row>
    <row r="102" spans="1:15">
      <c r="A102">
        <v>6</v>
      </c>
      <c r="B102">
        <v>161269899</v>
      </c>
      <c r="C102">
        <v>161271899</v>
      </c>
      <c r="D102" t="s">
        <v>294</v>
      </c>
      <c r="E102" t="s">
        <v>262</v>
      </c>
      <c r="F102" t="s">
        <v>263</v>
      </c>
      <c r="G102">
        <v>6</v>
      </c>
      <c r="H102">
        <v>161270906</v>
      </c>
      <c r="I102">
        <v>161271006</v>
      </c>
      <c r="J102" t="s">
        <v>393</v>
      </c>
      <c r="K102">
        <v>60</v>
      </c>
      <c r="L102" t="s">
        <v>268</v>
      </c>
      <c r="M102">
        <v>100</v>
      </c>
      <c r="N102" s="62">
        <v>161270899</v>
      </c>
      <c r="O102" s="62" t="s">
        <v>981</v>
      </c>
    </row>
    <row r="103" spans="1:15">
      <c r="A103">
        <v>6</v>
      </c>
      <c r="B103">
        <v>161269899</v>
      </c>
      <c r="C103">
        <v>161271899</v>
      </c>
      <c r="D103" t="s">
        <v>294</v>
      </c>
      <c r="E103" t="s">
        <v>262</v>
      </c>
      <c r="F103" t="s">
        <v>263</v>
      </c>
      <c r="G103">
        <v>6</v>
      </c>
      <c r="H103">
        <v>161270906</v>
      </c>
      <c r="I103">
        <v>161271006</v>
      </c>
      <c r="J103" t="s">
        <v>394</v>
      </c>
      <c r="K103">
        <v>60</v>
      </c>
      <c r="L103" t="s">
        <v>268</v>
      </c>
      <c r="M103">
        <v>100</v>
      </c>
      <c r="N103" s="62">
        <v>161270899</v>
      </c>
      <c r="O103" s="62" t="s">
        <v>981</v>
      </c>
    </row>
    <row r="104" spans="1:15">
      <c r="A104">
        <v>6</v>
      </c>
      <c r="B104">
        <v>161269899</v>
      </c>
      <c r="C104">
        <v>161271899</v>
      </c>
      <c r="D104" t="s">
        <v>294</v>
      </c>
      <c r="E104" t="s">
        <v>262</v>
      </c>
      <c r="F104" t="s">
        <v>263</v>
      </c>
      <c r="G104">
        <v>6</v>
      </c>
      <c r="H104">
        <v>161270907</v>
      </c>
      <c r="I104">
        <v>161271007</v>
      </c>
      <c r="J104" t="s">
        <v>395</v>
      </c>
      <c r="K104">
        <v>60</v>
      </c>
      <c r="L104" t="s">
        <v>263</v>
      </c>
      <c r="M104">
        <v>100</v>
      </c>
      <c r="N104" s="62">
        <v>161270899</v>
      </c>
      <c r="O104" s="62" t="s">
        <v>981</v>
      </c>
    </row>
    <row r="105" spans="1:15">
      <c r="A105">
        <v>6</v>
      </c>
      <c r="B105">
        <v>161269899</v>
      </c>
      <c r="C105">
        <v>161271899</v>
      </c>
      <c r="D105" t="s">
        <v>294</v>
      </c>
      <c r="E105" t="s">
        <v>262</v>
      </c>
      <c r="F105" t="s">
        <v>263</v>
      </c>
      <c r="G105">
        <v>6</v>
      </c>
      <c r="H105">
        <v>161270907</v>
      </c>
      <c r="I105">
        <v>161271007</v>
      </c>
      <c r="J105" t="s">
        <v>396</v>
      </c>
      <c r="K105">
        <v>60</v>
      </c>
      <c r="L105" t="s">
        <v>263</v>
      </c>
      <c r="M105">
        <v>100</v>
      </c>
      <c r="N105" s="62">
        <v>161270899</v>
      </c>
      <c r="O105" s="62" t="s">
        <v>981</v>
      </c>
    </row>
    <row r="106" spans="1:15">
      <c r="A106">
        <v>6</v>
      </c>
      <c r="B106">
        <v>161269899</v>
      </c>
      <c r="C106">
        <v>161271899</v>
      </c>
      <c r="D106" t="s">
        <v>294</v>
      </c>
      <c r="E106" t="s">
        <v>262</v>
      </c>
      <c r="F106" t="s">
        <v>263</v>
      </c>
      <c r="G106">
        <v>6</v>
      </c>
      <c r="H106">
        <v>161270908</v>
      </c>
      <c r="I106">
        <v>161271008</v>
      </c>
      <c r="J106" t="s">
        <v>397</v>
      </c>
      <c r="K106">
        <v>60</v>
      </c>
      <c r="L106" t="s">
        <v>268</v>
      </c>
      <c r="M106">
        <v>100</v>
      </c>
      <c r="N106" s="62">
        <v>161270899</v>
      </c>
      <c r="O106" s="62" t="s">
        <v>981</v>
      </c>
    </row>
    <row r="107" spans="1:15">
      <c r="A107">
        <v>6</v>
      </c>
      <c r="B107">
        <v>161269899</v>
      </c>
      <c r="C107">
        <v>161271899</v>
      </c>
      <c r="D107" t="s">
        <v>294</v>
      </c>
      <c r="E107" t="s">
        <v>262</v>
      </c>
      <c r="F107" t="s">
        <v>263</v>
      </c>
      <c r="G107">
        <v>6</v>
      </c>
      <c r="H107">
        <v>161270911</v>
      </c>
      <c r="I107">
        <v>161271011</v>
      </c>
      <c r="J107" t="s">
        <v>398</v>
      </c>
      <c r="K107">
        <v>60</v>
      </c>
      <c r="L107" t="s">
        <v>268</v>
      </c>
      <c r="M107">
        <v>100</v>
      </c>
      <c r="N107" s="62">
        <v>161270899</v>
      </c>
      <c r="O107" s="62" t="s">
        <v>981</v>
      </c>
    </row>
    <row r="108" spans="1:15">
      <c r="A108">
        <v>6</v>
      </c>
      <c r="B108">
        <v>161269899</v>
      </c>
      <c r="C108">
        <v>161271899</v>
      </c>
      <c r="D108" t="s">
        <v>294</v>
      </c>
      <c r="E108" t="s">
        <v>262</v>
      </c>
      <c r="F108" t="s">
        <v>263</v>
      </c>
      <c r="G108">
        <v>6</v>
      </c>
      <c r="H108">
        <v>161270915</v>
      </c>
      <c r="I108">
        <v>161271015</v>
      </c>
      <c r="J108" t="s">
        <v>399</v>
      </c>
      <c r="K108">
        <v>60</v>
      </c>
      <c r="L108" t="s">
        <v>268</v>
      </c>
      <c r="M108">
        <v>100</v>
      </c>
      <c r="N108" s="62">
        <v>161270899</v>
      </c>
      <c r="O108" s="62" t="s">
        <v>981</v>
      </c>
    </row>
    <row r="109" spans="1:15">
      <c r="A109">
        <v>6</v>
      </c>
      <c r="B109">
        <v>161269899</v>
      </c>
      <c r="C109">
        <v>161271899</v>
      </c>
      <c r="D109" t="s">
        <v>294</v>
      </c>
      <c r="E109" t="s">
        <v>262</v>
      </c>
      <c r="F109" t="s">
        <v>263</v>
      </c>
      <c r="G109">
        <v>6</v>
      </c>
      <c r="H109">
        <v>161270922</v>
      </c>
      <c r="I109">
        <v>161271022</v>
      </c>
      <c r="J109" t="s">
        <v>400</v>
      </c>
      <c r="K109">
        <v>60</v>
      </c>
      <c r="L109" t="s">
        <v>268</v>
      </c>
      <c r="M109">
        <v>100</v>
      </c>
      <c r="N109" s="62">
        <v>161270899</v>
      </c>
      <c r="O109" s="62" t="s">
        <v>981</v>
      </c>
    </row>
    <row r="110" spans="1:15">
      <c r="A110">
        <v>6</v>
      </c>
      <c r="B110">
        <v>161269899</v>
      </c>
      <c r="C110">
        <v>161271899</v>
      </c>
      <c r="D110" t="s">
        <v>294</v>
      </c>
      <c r="E110" t="s">
        <v>262</v>
      </c>
      <c r="F110" t="s">
        <v>263</v>
      </c>
      <c r="G110">
        <v>6</v>
      </c>
      <c r="H110">
        <v>161270929</v>
      </c>
      <c r="I110">
        <v>161271029</v>
      </c>
      <c r="J110" t="s">
        <v>401</v>
      </c>
      <c r="K110">
        <v>60</v>
      </c>
      <c r="L110" t="s">
        <v>263</v>
      </c>
      <c r="M110">
        <v>100</v>
      </c>
      <c r="N110" s="62">
        <v>161270899</v>
      </c>
      <c r="O110" s="62" t="s">
        <v>981</v>
      </c>
    </row>
    <row r="111" spans="1:15">
      <c r="A111">
        <v>6</v>
      </c>
      <c r="B111">
        <v>161269899</v>
      </c>
      <c r="C111">
        <v>161271899</v>
      </c>
      <c r="D111" t="s">
        <v>294</v>
      </c>
      <c r="E111" t="s">
        <v>262</v>
      </c>
      <c r="F111" t="s">
        <v>263</v>
      </c>
      <c r="G111">
        <v>6</v>
      </c>
      <c r="H111">
        <v>161270929</v>
      </c>
      <c r="I111">
        <v>161271029</v>
      </c>
      <c r="J111" t="s">
        <v>402</v>
      </c>
      <c r="K111">
        <v>60</v>
      </c>
      <c r="L111" t="s">
        <v>268</v>
      </c>
      <c r="M111">
        <v>100</v>
      </c>
      <c r="N111" s="62">
        <v>161270899</v>
      </c>
      <c r="O111" s="62" t="s">
        <v>981</v>
      </c>
    </row>
    <row r="112" spans="1:15">
      <c r="A112">
        <v>6</v>
      </c>
      <c r="B112">
        <v>161269899</v>
      </c>
      <c r="C112">
        <v>161271899</v>
      </c>
      <c r="D112" t="s">
        <v>294</v>
      </c>
      <c r="E112" t="s">
        <v>262</v>
      </c>
      <c r="F112" t="s">
        <v>263</v>
      </c>
      <c r="G112">
        <v>6</v>
      </c>
      <c r="H112">
        <v>161270931</v>
      </c>
      <c r="I112">
        <v>161271031</v>
      </c>
      <c r="J112" t="s">
        <v>403</v>
      </c>
      <c r="K112">
        <v>60</v>
      </c>
      <c r="L112" t="s">
        <v>268</v>
      </c>
      <c r="M112">
        <v>100</v>
      </c>
      <c r="N112" s="62">
        <v>161270899</v>
      </c>
      <c r="O112" s="62" t="s">
        <v>981</v>
      </c>
    </row>
    <row r="113" spans="1:15">
      <c r="A113">
        <v>6</v>
      </c>
      <c r="B113">
        <v>161269899</v>
      </c>
      <c r="C113">
        <v>161271899</v>
      </c>
      <c r="D113" t="s">
        <v>294</v>
      </c>
      <c r="E113" t="s">
        <v>262</v>
      </c>
      <c r="F113" t="s">
        <v>263</v>
      </c>
      <c r="G113">
        <v>6</v>
      </c>
      <c r="H113">
        <v>161270932</v>
      </c>
      <c r="I113">
        <v>161271032</v>
      </c>
      <c r="J113" t="s">
        <v>404</v>
      </c>
      <c r="K113">
        <v>60</v>
      </c>
      <c r="L113" t="s">
        <v>268</v>
      </c>
      <c r="M113">
        <v>100</v>
      </c>
      <c r="N113" s="62">
        <v>161270899</v>
      </c>
      <c r="O113" s="62" t="s">
        <v>981</v>
      </c>
    </row>
    <row r="114" spans="1:15">
      <c r="A114">
        <v>6</v>
      </c>
      <c r="B114">
        <v>161269899</v>
      </c>
      <c r="C114">
        <v>161271899</v>
      </c>
      <c r="D114" t="s">
        <v>294</v>
      </c>
      <c r="E114" t="s">
        <v>262</v>
      </c>
      <c r="F114" t="s">
        <v>263</v>
      </c>
      <c r="G114">
        <v>6</v>
      </c>
      <c r="H114">
        <v>161270934</v>
      </c>
      <c r="I114">
        <v>161271034</v>
      </c>
      <c r="J114" t="s">
        <v>405</v>
      </c>
      <c r="K114">
        <v>60</v>
      </c>
      <c r="L114" t="s">
        <v>263</v>
      </c>
      <c r="M114">
        <v>100</v>
      </c>
      <c r="N114" s="62">
        <v>161270899</v>
      </c>
      <c r="O114" s="62" t="s">
        <v>981</v>
      </c>
    </row>
    <row r="115" spans="1:15">
      <c r="A115">
        <v>6</v>
      </c>
      <c r="B115">
        <v>161269899</v>
      </c>
      <c r="C115">
        <v>161271899</v>
      </c>
      <c r="D115" t="s">
        <v>294</v>
      </c>
      <c r="E115" t="s">
        <v>262</v>
      </c>
      <c r="F115" t="s">
        <v>263</v>
      </c>
      <c r="G115">
        <v>6</v>
      </c>
      <c r="H115">
        <v>161270937</v>
      </c>
      <c r="I115">
        <v>161271037</v>
      </c>
      <c r="J115" t="s">
        <v>406</v>
      </c>
      <c r="K115">
        <v>60</v>
      </c>
      <c r="L115" t="s">
        <v>268</v>
      </c>
      <c r="M115">
        <v>100</v>
      </c>
      <c r="N115" s="62">
        <v>161270899</v>
      </c>
      <c r="O115" s="62" t="s">
        <v>981</v>
      </c>
    </row>
    <row r="116" spans="1:15">
      <c r="A116">
        <v>6</v>
      </c>
      <c r="B116">
        <v>161269899</v>
      </c>
      <c r="C116">
        <v>161271899</v>
      </c>
      <c r="D116" t="s">
        <v>294</v>
      </c>
      <c r="E116" t="s">
        <v>262</v>
      </c>
      <c r="F116" t="s">
        <v>263</v>
      </c>
      <c r="G116">
        <v>6</v>
      </c>
      <c r="H116">
        <v>161270941</v>
      </c>
      <c r="I116">
        <v>161271041</v>
      </c>
      <c r="J116" t="s">
        <v>407</v>
      </c>
      <c r="K116">
        <v>60</v>
      </c>
      <c r="L116" t="s">
        <v>263</v>
      </c>
      <c r="M116">
        <v>100</v>
      </c>
      <c r="N116" s="62">
        <v>161270899</v>
      </c>
      <c r="O116" s="62" t="s">
        <v>981</v>
      </c>
    </row>
    <row r="117" spans="1:15">
      <c r="A117">
        <v>6</v>
      </c>
      <c r="B117">
        <v>161269899</v>
      </c>
      <c r="C117">
        <v>161271899</v>
      </c>
      <c r="D117" t="s">
        <v>294</v>
      </c>
      <c r="E117" t="s">
        <v>262</v>
      </c>
      <c r="F117" t="s">
        <v>263</v>
      </c>
      <c r="G117">
        <v>6</v>
      </c>
      <c r="H117">
        <v>161270944</v>
      </c>
      <c r="I117">
        <v>161271044</v>
      </c>
      <c r="J117" t="s">
        <v>408</v>
      </c>
      <c r="K117">
        <v>60</v>
      </c>
      <c r="L117" t="s">
        <v>263</v>
      </c>
      <c r="M117">
        <v>100</v>
      </c>
      <c r="N117" s="62">
        <v>161270899</v>
      </c>
      <c r="O117" s="62" t="s">
        <v>981</v>
      </c>
    </row>
    <row r="118" spans="1:15">
      <c r="A118">
        <v>6</v>
      </c>
      <c r="B118">
        <v>161269899</v>
      </c>
      <c r="C118">
        <v>161271899</v>
      </c>
      <c r="D118" t="s">
        <v>294</v>
      </c>
      <c r="E118" t="s">
        <v>262</v>
      </c>
      <c r="F118" t="s">
        <v>263</v>
      </c>
      <c r="G118">
        <v>6</v>
      </c>
      <c r="H118">
        <v>161270947</v>
      </c>
      <c r="I118">
        <v>161271047</v>
      </c>
      <c r="J118" t="s">
        <v>409</v>
      </c>
      <c r="K118">
        <v>60</v>
      </c>
      <c r="L118" t="s">
        <v>263</v>
      </c>
      <c r="M118">
        <v>100</v>
      </c>
      <c r="N118" s="62">
        <v>161270899</v>
      </c>
      <c r="O118" s="62" t="s">
        <v>981</v>
      </c>
    </row>
    <row r="119" spans="1:15">
      <c r="A119">
        <v>6</v>
      </c>
      <c r="B119">
        <v>161269899</v>
      </c>
      <c r="C119">
        <v>161271899</v>
      </c>
      <c r="D119" t="s">
        <v>294</v>
      </c>
      <c r="E119" t="s">
        <v>262</v>
      </c>
      <c r="F119" t="s">
        <v>263</v>
      </c>
      <c r="G119">
        <v>6</v>
      </c>
      <c r="H119">
        <v>161270948</v>
      </c>
      <c r="I119">
        <v>161271048</v>
      </c>
      <c r="J119" t="s">
        <v>410</v>
      </c>
      <c r="K119">
        <v>60</v>
      </c>
      <c r="L119" t="s">
        <v>268</v>
      </c>
      <c r="M119">
        <v>100</v>
      </c>
      <c r="N119" s="62">
        <v>161270899</v>
      </c>
      <c r="O119" s="62" t="s">
        <v>981</v>
      </c>
    </row>
    <row r="120" spans="1:15">
      <c r="A120">
        <v>6</v>
      </c>
      <c r="B120">
        <v>161269899</v>
      </c>
      <c r="C120">
        <v>161271899</v>
      </c>
      <c r="D120" t="s">
        <v>294</v>
      </c>
      <c r="E120" t="s">
        <v>262</v>
      </c>
      <c r="F120" t="s">
        <v>263</v>
      </c>
      <c r="G120">
        <v>6</v>
      </c>
      <c r="H120">
        <v>161270959</v>
      </c>
      <c r="I120">
        <v>161271059</v>
      </c>
      <c r="J120" t="s">
        <v>411</v>
      </c>
      <c r="K120">
        <v>60</v>
      </c>
      <c r="L120" t="s">
        <v>263</v>
      </c>
      <c r="M120">
        <v>100</v>
      </c>
      <c r="N120" s="62">
        <v>161270899</v>
      </c>
      <c r="O120" s="62" t="s">
        <v>981</v>
      </c>
    </row>
    <row r="121" spans="1:15">
      <c r="A121">
        <v>6</v>
      </c>
      <c r="B121">
        <v>161269899</v>
      </c>
      <c r="C121">
        <v>161271899</v>
      </c>
      <c r="D121" t="s">
        <v>294</v>
      </c>
      <c r="E121" t="s">
        <v>262</v>
      </c>
      <c r="F121" t="s">
        <v>263</v>
      </c>
      <c r="G121">
        <v>6</v>
      </c>
      <c r="H121">
        <v>161270967</v>
      </c>
      <c r="I121">
        <v>161271067</v>
      </c>
      <c r="J121" t="s">
        <v>412</v>
      </c>
      <c r="K121">
        <v>60</v>
      </c>
      <c r="L121" t="s">
        <v>263</v>
      </c>
      <c r="M121">
        <v>100</v>
      </c>
      <c r="N121" s="62">
        <v>161270899</v>
      </c>
      <c r="O121" s="62" t="s">
        <v>981</v>
      </c>
    </row>
    <row r="122" spans="1:15">
      <c r="A122">
        <v>6</v>
      </c>
      <c r="B122">
        <v>161269899</v>
      </c>
      <c r="C122">
        <v>161271899</v>
      </c>
      <c r="D122" t="s">
        <v>294</v>
      </c>
      <c r="E122" t="s">
        <v>262</v>
      </c>
      <c r="F122" t="s">
        <v>263</v>
      </c>
      <c r="G122">
        <v>6</v>
      </c>
      <c r="H122">
        <v>161270968</v>
      </c>
      <c r="I122">
        <v>161271068</v>
      </c>
      <c r="J122" t="s">
        <v>413</v>
      </c>
      <c r="K122">
        <v>60</v>
      </c>
      <c r="L122" t="s">
        <v>263</v>
      </c>
      <c r="M122">
        <v>100</v>
      </c>
      <c r="N122" s="62">
        <v>161270899</v>
      </c>
      <c r="O122" s="62" t="s">
        <v>981</v>
      </c>
    </row>
    <row r="123" spans="1:15">
      <c r="A123">
        <v>6</v>
      </c>
      <c r="B123">
        <v>161269899</v>
      </c>
      <c r="C123">
        <v>161271899</v>
      </c>
      <c r="D123" t="s">
        <v>294</v>
      </c>
      <c r="E123" t="s">
        <v>262</v>
      </c>
      <c r="F123" t="s">
        <v>263</v>
      </c>
      <c r="G123">
        <v>6</v>
      </c>
      <c r="H123">
        <v>161270968</v>
      </c>
      <c r="I123">
        <v>161271068</v>
      </c>
      <c r="J123" t="s">
        <v>414</v>
      </c>
      <c r="K123">
        <v>60</v>
      </c>
      <c r="L123" t="s">
        <v>268</v>
      </c>
      <c r="M123">
        <v>100</v>
      </c>
      <c r="N123" s="62">
        <v>161270899</v>
      </c>
      <c r="O123" s="62" t="s">
        <v>981</v>
      </c>
    </row>
    <row r="124" spans="1:15">
      <c r="A124">
        <v>6</v>
      </c>
      <c r="B124">
        <v>161269899</v>
      </c>
      <c r="C124">
        <v>161271899</v>
      </c>
      <c r="D124" t="s">
        <v>294</v>
      </c>
      <c r="E124" t="s">
        <v>262</v>
      </c>
      <c r="F124" t="s">
        <v>263</v>
      </c>
      <c r="G124">
        <v>6</v>
      </c>
      <c r="H124">
        <v>161270968</v>
      </c>
      <c r="I124">
        <v>161271068</v>
      </c>
      <c r="J124" t="s">
        <v>415</v>
      </c>
      <c r="K124">
        <v>60</v>
      </c>
      <c r="L124" t="s">
        <v>268</v>
      </c>
      <c r="M124">
        <v>100</v>
      </c>
      <c r="N124" s="62">
        <v>161270899</v>
      </c>
      <c r="O124" s="62" t="s">
        <v>981</v>
      </c>
    </row>
    <row r="125" spans="1:15">
      <c r="A125">
        <v>6</v>
      </c>
      <c r="B125">
        <v>161269899</v>
      </c>
      <c r="C125">
        <v>161271899</v>
      </c>
      <c r="D125" t="s">
        <v>294</v>
      </c>
      <c r="E125" t="s">
        <v>262</v>
      </c>
      <c r="F125" t="s">
        <v>263</v>
      </c>
      <c r="G125">
        <v>6</v>
      </c>
      <c r="H125">
        <v>161270970</v>
      </c>
      <c r="I125">
        <v>161271070</v>
      </c>
      <c r="J125" t="s">
        <v>416</v>
      </c>
      <c r="K125">
        <v>60</v>
      </c>
      <c r="L125" t="s">
        <v>263</v>
      </c>
      <c r="M125">
        <v>100</v>
      </c>
      <c r="N125" s="62">
        <v>161270899</v>
      </c>
      <c r="O125" s="62" t="s">
        <v>981</v>
      </c>
    </row>
    <row r="126" spans="1:15">
      <c r="A126">
        <v>6</v>
      </c>
      <c r="B126">
        <v>161269899</v>
      </c>
      <c r="C126">
        <v>161271899</v>
      </c>
      <c r="D126" t="s">
        <v>294</v>
      </c>
      <c r="E126" t="s">
        <v>262</v>
      </c>
      <c r="F126" t="s">
        <v>263</v>
      </c>
      <c r="G126">
        <v>6</v>
      </c>
      <c r="H126">
        <v>161270976</v>
      </c>
      <c r="I126">
        <v>161271076</v>
      </c>
      <c r="J126" t="s">
        <v>417</v>
      </c>
      <c r="K126">
        <v>60</v>
      </c>
      <c r="L126" t="s">
        <v>268</v>
      </c>
      <c r="M126">
        <v>100</v>
      </c>
      <c r="N126" s="62">
        <v>161270899</v>
      </c>
      <c r="O126" s="62" t="s">
        <v>981</v>
      </c>
    </row>
    <row r="127" spans="1:15">
      <c r="A127">
        <v>6</v>
      </c>
      <c r="B127">
        <v>161269899</v>
      </c>
      <c r="C127">
        <v>161271899</v>
      </c>
      <c r="D127" t="s">
        <v>294</v>
      </c>
      <c r="E127" t="s">
        <v>262</v>
      </c>
      <c r="F127" t="s">
        <v>263</v>
      </c>
      <c r="G127">
        <v>6</v>
      </c>
      <c r="H127">
        <v>161270983</v>
      </c>
      <c r="I127">
        <v>161271083</v>
      </c>
      <c r="J127" t="s">
        <v>418</v>
      </c>
      <c r="K127">
        <v>60</v>
      </c>
      <c r="L127" t="s">
        <v>263</v>
      </c>
      <c r="M127">
        <v>100</v>
      </c>
      <c r="N127" s="62">
        <v>161270899</v>
      </c>
      <c r="O127" s="62" t="s">
        <v>981</v>
      </c>
    </row>
    <row r="128" spans="1:15">
      <c r="A128">
        <v>6</v>
      </c>
      <c r="B128">
        <v>161269899</v>
      </c>
      <c r="C128">
        <v>161271899</v>
      </c>
      <c r="D128" t="s">
        <v>294</v>
      </c>
      <c r="E128" t="s">
        <v>262</v>
      </c>
      <c r="F128" t="s">
        <v>263</v>
      </c>
      <c r="G128">
        <v>6</v>
      </c>
      <c r="H128">
        <v>161270985</v>
      </c>
      <c r="I128">
        <v>161271046</v>
      </c>
      <c r="J128" t="s">
        <v>419</v>
      </c>
      <c r="K128">
        <v>11</v>
      </c>
      <c r="L128" t="s">
        <v>268</v>
      </c>
      <c r="M128">
        <v>61</v>
      </c>
      <c r="N128" s="62">
        <v>161270899</v>
      </c>
      <c r="O128" s="62" t="s">
        <v>981</v>
      </c>
    </row>
    <row r="129" spans="1:15">
      <c r="A129">
        <v>6</v>
      </c>
      <c r="B129">
        <v>161269899</v>
      </c>
      <c r="C129">
        <v>161271899</v>
      </c>
      <c r="D129" t="s">
        <v>294</v>
      </c>
      <c r="E129" t="s">
        <v>262</v>
      </c>
      <c r="F129" t="s">
        <v>263</v>
      </c>
      <c r="G129">
        <v>6</v>
      </c>
      <c r="H129">
        <v>161270988</v>
      </c>
      <c r="I129">
        <v>161271088</v>
      </c>
      <c r="J129" t="s">
        <v>420</v>
      </c>
      <c r="K129">
        <v>60</v>
      </c>
      <c r="L129" t="s">
        <v>263</v>
      </c>
      <c r="M129">
        <v>100</v>
      </c>
      <c r="N129" s="62">
        <v>161270899</v>
      </c>
      <c r="O129" s="62" t="s">
        <v>981</v>
      </c>
    </row>
    <row r="130" spans="1:15">
      <c r="A130">
        <v>6</v>
      </c>
      <c r="B130">
        <v>161269899</v>
      </c>
      <c r="C130">
        <v>161271899</v>
      </c>
      <c r="D130" t="s">
        <v>294</v>
      </c>
      <c r="E130" t="s">
        <v>262</v>
      </c>
      <c r="F130" t="s">
        <v>263</v>
      </c>
      <c r="G130">
        <v>6</v>
      </c>
      <c r="H130">
        <v>161270990</v>
      </c>
      <c r="I130">
        <v>161271090</v>
      </c>
      <c r="J130" t="s">
        <v>421</v>
      </c>
      <c r="K130">
        <v>56</v>
      </c>
      <c r="L130" t="s">
        <v>268</v>
      </c>
      <c r="M130">
        <v>100</v>
      </c>
      <c r="N130" s="62">
        <v>161270899</v>
      </c>
      <c r="O130" s="62" t="s">
        <v>981</v>
      </c>
    </row>
    <row r="131" spans="1:15">
      <c r="A131">
        <v>6</v>
      </c>
      <c r="B131">
        <v>161269899</v>
      </c>
      <c r="C131">
        <v>161271899</v>
      </c>
      <c r="D131" t="s">
        <v>294</v>
      </c>
      <c r="E131" t="s">
        <v>262</v>
      </c>
      <c r="F131" t="s">
        <v>263</v>
      </c>
      <c r="G131">
        <v>6</v>
      </c>
      <c r="H131">
        <v>161270992</v>
      </c>
      <c r="I131">
        <v>161271092</v>
      </c>
      <c r="J131" t="s">
        <v>422</v>
      </c>
      <c r="K131">
        <v>60</v>
      </c>
      <c r="L131" t="s">
        <v>263</v>
      </c>
      <c r="M131">
        <v>100</v>
      </c>
      <c r="N131" s="62">
        <v>161270899</v>
      </c>
      <c r="O131" s="62" t="s">
        <v>981</v>
      </c>
    </row>
    <row r="132" spans="1:15">
      <c r="A132">
        <v>6</v>
      </c>
      <c r="B132">
        <v>161269899</v>
      </c>
      <c r="C132">
        <v>161271899</v>
      </c>
      <c r="D132" t="s">
        <v>294</v>
      </c>
      <c r="E132" t="s">
        <v>262</v>
      </c>
      <c r="F132" t="s">
        <v>263</v>
      </c>
      <c r="G132">
        <v>6</v>
      </c>
      <c r="H132">
        <v>161270994</v>
      </c>
      <c r="I132">
        <v>161271094</v>
      </c>
      <c r="J132" t="s">
        <v>423</v>
      </c>
      <c r="K132">
        <v>60</v>
      </c>
      <c r="L132" t="s">
        <v>268</v>
      </c>
      <c r="M132">
        <v>100</v>
      </c>
      <c r="N132" s="62">
        <v>161270899</v>
      </c>
      <c r="O132" s="62" t="s">
        <v>981</v>
      </c>
    </row>
    <row r="133" spans="1:15">
      <c r="A133">
        <v>6</v>
      </c>
      <c r="B133">
        <v>161269899</v>
      </c>
      <c r="C133">
        <v>161271899</v>
      </c>
      <c r="D133" t="s">
        <v>294</v>
      </c>
      <c r="E133" t="s">
        <v>262</v>
      </c>
      <c r="F133" t="s">
        <v>263</v>
      </c>
      <c r="G133">
        <v>6</v>
      </c>
      <c r="H133">
        <v>161270995</v>
      </c>
      <c r="I133">
        <v>161271095</v>
      </c>
      <c r="J133" t="s">
        <v>424</v>
      </c>
      <c r="K133">
        <v>60</v>
      </c>
      <c r="L133" t="s">
        <v>268</v>
      </c>
      <c r="M133">
        <v>100</v>
      </c>
      <c r="N133" s="62">
        <v>161270899</v>
      </c>
      <c r="O133" s="62" t="s">
        <v>981</v>
      </c>
    </row>
    <row r="134" spans="1:15">
      <c r="A134">
        <v>6</v>
      </c>
      <c r="B134">
        <v>161269899</v>
      </c>
      <c r="C134">
        <v>161271899</v>
      </c>
      <c r="D134" t="s">
        <v>294</v>
      </c>
      <c r="E134" t="s">
        <v>262</v>
      </c>
      <c r="F134" t="s">
        <v>263</v>
      </c>
      <c r="G134">
        <v>6</v>
      </c>
      <c r="H134">
        <v>161271000</v>
      </c>
      <c r="I134">
        <v>161271100</v>
      </c>
      <c r="J134" t="s">
        <v>425</v>
      </c>
      <c r="K134">
        <v>60</v>
      </c>
      <c r="L134" t="s">
        <v>263</v>
      </c>
      <c r="M134">
        <v>100</v>
      </c>
      <c r="N134" s="62">
        <v>161270899</v>
      </c>
      <c r="O134" s="62" t="s">
        <v>981</v>
      </c>
    </row>
    <row r="135" spans="1:15">
      <c r="A135">
        <v>6</v>
      </c>
      <c r="B135">
        <v>161269899</v>
      </c>
      <c r="C135">
        <v>161271899</v>
      </c>
      <c r="D135" t="s">
        <v>294</v>
      </c>
      <c r="E135" t="s">
        <v>262</v>
      </c>
      <c r="F135" t="s">
        <v>263</v>
      </c>
      <c r="G135">
        <v>6</v>
      </c>
      <c r="H135">
        <v>161271006</v>
      </c>
      <c r="I135">
        <v>161271106</v>
      </c>
      <c r="J135" t="s">
        <v>426</v>
      </c>
      <c r="K135">
        <v>60</v>
      </c>
      <c r="L135" t="s">
        <v>268</v>
      </c>
      <c r="M135">
        <v>100</v>
      </c>
      <c r="N135" s="62">
        <v>161270899</v>
      </c>
      <c r="O135" s="62" t="s">
        <v>981</v>
      </c>
    </row>
    <row r="136" spans="1:15">
      <c r="A136">
        <v>6</v>
      </c>
      <c r="B136">
        <v>161269899</v>
      </c>
      <c r="C136">
        <v>161271899</v>
      </c>
      <c r="D136" t="s">
        <v>294</v>
      </c>
      <c r="E136" t="s">
        <v>262</v>
      </c>
      <c r="F136" t="s">
        <v>263</v>
      </c>
      <c r="G136">
        <v>6</v>
      </c>
      <c r="H136">
        <v>161271011</v>
      </c>
      <c r="I136">
        <v>161271111</v>
      </c>
      <c r="J136" t="s">
        <v>427</v>
      </c>
      <c r="K136">
        <v>60</v>
      </c>
      <c r="L136" t="s">
        <v>268</v>
      </c>
      <c r="M136">
        <v>100</v>
      </c>
      <c r="N136" s="62">
        <v>161270899</v>
      </c>
      <c r="O136" s="62" t="s">
        <v>981</v>
      </c>
    </row>
    <row r="137" spans="1:15">
      <c r="A137">
        <v>6</v>
      </c>
      <c r="B137">
        <v>161269899</v>
      </c>
      <c r="C137">
        <v>161271899</v>
      </c>
      <c r="D137" t="s">
        <v>294</v>
      </c>
      <c r="E137" t="s">
        <v>262</v>
      </c>
      <c r="F137" t="s">
        <v>263</v>
      </c>
      <c r="G137">
        <v>6</v>
      </c>
      <c r="H137">
        <v>161271012</v>
      </c>
      <c r="I137">
        <v>161271112</v>
      </c>
      <c r="J137" t="s">
        <v>428</v>
      </c>
      <c r="K137">
        <v>60</v>
      </c>
      <c r="L137" t="s">
        <v>268</v>
      </c>
      <c r="M137">
        <v>100</v>
      </c>
      <c r="N137" s="62">
        <v>161270899</v>
      </c>
      <c r="O137" s="62" t="s">
        <v>981</v>
      </c>
    </row>
    <row r="138" spans="1:15">
      <c r="A138">
        <v>6</v>
      </c>
      <c r="B138">
        <v>161269899</v>
      </c>
      <c r="C138">
        <v>161271899</v>
      </c>
      <c r="D138" t="s">
        <v>294</v>
      </c>
      <c r="E138" t="s">
        <v>262</v>
      </c>
      <c r="F138" t="s">
        <v>263</v>
      </c>
      <c r="G138">
        <v>6</v>
      </c>
      <c r="H138">
        <v>161271013</v>
      </c>
      <c r="I138">
        <v>161271113</v>
      </c>
      <c r="J138" t="s">
        <v>429</v>
      </c>
      <c r="K138">
        <v>60</v>
      </c>
      <c r="L138" t="s">
        <v>263</v>
      </c>
      <c r="M138">
        <v>100</v>
      </c>
      <c r="N138" s="62">
        <v>161270899</v>
      </c>
      <c r="O138" s="62" t="s">
        <v>981</v>
      </c>
    </row>
    <row r="139" spans="1:15">
      <c r="A139">
        <v>6</v>
      </c>
      <c r="B139">
        <v>161269899</v>
      </c>
      <c r="C139">
        <v>161271899</v>
      </c>
      <c r="D139" t="s">
        <v>294</v>
      </c>
      <c r="E139" t="s">
        <v>262</v>
      </c>
      <c r="F139" t="s">
        <v>263</v>
      </c>
      <c r="G139">
        <v>6</v>
      </c>
      <c r="H139">
        <v>161271019</v>
      </c>
      <c r="I139">
        <v>161271119</v>
      </c>
      <c r="J139" t="s">
        <v>430</v>
      </c>
      <c r="K139">
        <v>60</v>
      </c>
      <c r="L139" t="s">
        <v>263</v>
      </c>
      <c r="M139">
        <v>100</v>
      </c>
      <c r="N139" s="62">
        <v>161270899</v>
      </c>
      <c r="O139" s="62" t="s">
        <v>981</v>
      </c>
    </row>
    <row r="140" spans="1:15">
      <c r="A140">
        <v>6</v>
      </c>
      <c r="B140">
        <v>161269899</v>
      </c>
      <c r="C140">
        <v>161271899</v>
      </c>
      <c r="D140" t="s">
        <v>294</v>
      </c>
      <c r="E140" t="s">
        <v>262</v>
      </c>
      <c r="F140" t="s">
        <v>263</v>
      </c>
      <c r="G140">
        <v>6</v>
      </c>
      <c r="H140">
        <v>161271023</v>
      </c>
      <c r="I140">
        <v>161271123</v>
      </c>
      <c r="J140" t="s">
        <v>431</v>
      </c>
      <c r="K140">
        <v>60</v>
      </c>
      <c r="L140" t="s">
        <v>268</v>
      </c>
      <c r="M140">
        <v>100</v>
      </c>
      <c r="N140" s="62">
        <v>161270899</v>
      </c>
      <c r="O140" s="62" t="s">
        <v>981</v>
      </c>
    </row>
    <row r="141" spans="1:15">
      <c r="A141">
        <v>6</v>
      </c>
      <c r="B141">
        <v>161269899</v>
      </c>
      <c r="C141">
        <v>161271899</v>
      </c>
      <c r="D141" t="s">
        <v>294</v>
      </c>
      <c r="E141" t="s">
        <v>262</v>
      </c>
      <c r="F141" t="s">
        <v>263</v>
      </c>
      <c r="G141">
        <v>6</v>
      </c>
      <c r="H141">
        <v>161271024</v>
      </c>
      <c r="I141">
        <v>161271124</v>
      </c>
      <c r="J141" t="s">
        <v>432</v>
      </c>
      <c r="K141">
        <v>60</v>
      </c>
      <c r="L141" t="s">
        <v>263</v>
      </c>
      <c r="M141">
        <v>100</v>
      </c>
      <c r="N141" s="62">
        <v>161270899</v>
      </c>
      <c r="O141" s="62" t="s">
        <v>981</v>
      </c>
    </row>
    <row r="142" spans="1:15">
      <c r="A142">
        <v>6</v>
      </c>
      <c r="B142">
        <v>161269899</v>
      </c>
      <c r="C142">
        <v>161271899</v>
      </c>
      <c r="D142" t="s">
        <v>294</v>
      </c>
      <c r="E142" t="s">
        <v>262</v>
      </c>
      <c r="F142" t="s">
        <v>263</v>
      </c>
      <c r="G142">
        <v>6</v>
      </c>
      <c r="H142">
        <v>161271026</v>
      </c>
      <c r="I142">
        <v>161271126</v>
      </c>
      <c r="J142" t="s">
        <v>433</v>
      </c>
      <c r="K142">
        <v>60</v>
      </c>
      <c r="L142" t="s">
        <v>263</v>
      </c>
      <c r="M142">
        <v>100</v>
      </c>
      <c r="N142" s="62">
        <v>161270899</v>
      </c>
      <c r="O142" s="62" t="s">
        <v>981</v>
      </c>
    </row>
    <row r="143" spans="1:15">
      <c r="A143">
        <v>6</v>
      </c>
      <c r="B143">
        <v>161269899</v>
      </c>
      <c r="C143">
        <v>161271899</v>
      </c>
      <c r="D143" t="s">
        <v>294</v>
      </c>
      <c r="E143" t="s">
        <v>262</v>
      </c>
      <c r="F143" t="s">
        <v>263</v>
      </c>
      <c r="G143">
        <v>6</v>
      </c>
      <c r="H143">
        <v>161271026</v>
      </c>
      <c r="I143">
        <v>161271126</v>
      </c>
      <c r="J143" t="s">
        <v>434</v>
      </c>
      <c r="K143">
        <v>60</v>
      </c>
      <c r="L143" t="s">
        <v>268</v>
      </c>
      <c r="M143">
        <v>100</v>
      </c>
      <c r="N143" s="62">
        <v>161270899</v>
      </c>
      <c r="O143" s="62" t="s">
        <v>981</v>
      </c>
    </row>
    <row r="144" spans="1:15">
      <c r="A144">
        <v>6</v>
      </c>
      <c r="B144">
        <v>161269899</v>
      </c>
      <c r="C144">
        <v>161271899</v>
      </c>
      <c r="D144" t="s">
        <v>294</v>
      </c>
      <c r="E144" t="s">
        <v>262</v>
      </c>
      <c r="F144" t="s">
        <v>263</v>
      </c>
      <c r="G144">
        <v>6</v>
      </c>
      <c r="H144">
        <v>161271027</v>
      </c>
      <c r="I144">
        <v>161271127</v>
      </c>
      <c r="J144" t="s">
        <v>435</v>
      </c>
      <c r="K144">
        <v>60</v>
      </c>
      <c r="L144" t="s">
        <v>263</v>
      </c>
      <c r="M144">
        <v>100</v>
      </c>
      <c r="N144" s="62">
        <v>161270899</v>
      </c>
      <c r="O144" s="62" t="s">
        <v>981</v>
      </c>
    </row>
    <row r="145" spans="1:15">
      <c r="A145">
        <v>6</v>
      </c>
      <c r="B145">
        <v>161269899</v>
      </c>
      <c r="C145">
        <v>161271899</v>
      </c>
      <c r="D145" t="s">
        <v>294</v>
      </c>
      <c r="E145" t="s">
        <v>262</v>
      </c>
      <c r="F145" t="s">
        <v>263</v>
      </c>
      <c r="G145">
        <v>6</v>
      </c>
      <c r="H145">
        <v>161271030</v>
      </c>
      <c r="I145">
        <v>161271130</v>
      </c>
      <c r="J145" t="s">
        <v>436</v>
      </c>
      <c r="K145">
        <v>60</v>
      </c>
      <c r="L145" t="s">
        <v>263</v>
      </c>
      <c r="M145">
        <v>100</v>
      </c>
      <c r="N145" s="62">
        <v>161270899</v>
      </c>
      <c r="O145" s="62" t="s">
        <v>981</v>
      </c>
    </row>
  </sheetData>
  <hyperlinks>
    <hyperlink ref="T69" r:id="rId1"/>
    <hyperlink ref="T95" r:id="rId2"/>
    <hyperlink ref="T59" r:id="rId3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"/>
  <sheetViews>
    <sheetView topLeftCell="A57" workbookViewId="0">
      <selection activeCell="Q66" sqref="Q66"/>
    </sheetView>
  </sheetViews>
  <sheetFormatPr baseColWidth="10" defaultRowHeight="15" x14ac:dyDescent="0"/>
  <cols>
    <col min="1" max="1" width="3.1640625" bestFit="1" customWidth="1"/>
    <col min="2" max="3" width="9.1640625" bestFit="1" customWidth="1"/>
    <col min="4" max="4" width="16.1640625" bestFit="1" customWidth="1"/>
    <col min="5" max="5" width="1.83203125" bestFit="1" customWidth="1"/>
    <col min="6" max="6" width="2.1640625" bestFit="1" customWidth="1"/>
    <col min="7" max="7" width="3.1640625" bestFit="1" customWidth="1"/>
    <col min="8" max="9" width="9.1640625" bestFit="1" customWidth="1"/>
    <col min="10" max="10" width="29.5" bestFit="1" customWidth="1"/>
    <col min="11" max="11" width="3.1640625" bestFit="1" customWidth="1"/>
    <col min="12" max="12" width="2.1640625" bestFit="1" customWidth="1"/>
    <col min="13" max="13" width="4.1640625" style="16" bestFit="1" customWidth="1"/>
    <col min="14" max="14" width="9.1640625" style="62" bestFit="1" customWidth="1"/>
    <col min="15" max="15" width="2.1640625" style="62" bestFit="1" customWidth="1"/>
    <col min="16" max="16" width="10.83203125" style="63"/>
    <col min="18" max="18" width="7.6640625" style="65" customWidth="1"/>
    <col min="19" max="19" width="8" style="65" bestFit="1" customWidth="1"/>
    <col min="20" max="20" width="6.1640625" style="65" bestFit="1" customWidth="1"/>
    <col min="21" max="21" width="8.1640625" style="65" bestFit="1" customWidth="1"/>
    <col min="22" max="22" width="3.1640625" style="65" bestFit="1" customWidth="1"/>
    <col min="23" max="23" width="5.33203125" style="65" bestFit="1" customWidth="1"/>
    <col min="24" max="24" width="9.33203125" style="65" bestFit="1" customWidth="1"/>
    <col min="25" max="25" width="4.1640625" style="65" bestFit="1" customWidth="1"/>
    <col min="26" max="26" width="10.33203125" style="65" bestFit="1" customWidth="1"/>
    <col min="27" max="27" width="5.6640625" style="65" bestFit="1" customWidth="1"/>
  </cols>
  <sheetData>
    <row r="1" spans="1:27">
      <c r="A1" s="61" t="s">
        <v>1031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 t="s">
        <v>1032</v>
      </c>
      <c r="O1" s="62" t="s">
        <v>1033</v>
      </c>
      <c r="P1" s="63" t="s">
        <v>1034</v>
      </c>
      <c r="Q1" t="s">
        <v>993</v>
      </c>
      <c r="R1" s="65" t="s">
        <v>992</v>
      </c>
    </row>
    <row r="2" spans="1:27">
      <c r="A2" s="61" t="s">
        <v>1038</v>
      </c>
      <c r="B2" s="61" t="s">
        <v>1039</v>
      </c>
      <c r="C2" s="61" t="s">
        <v>1040</v>
      </c>
      <c r="D2" s="61" t="s">
        <v>1042</v>
      </c>
      <c r="E2" s="61"/>
      <c r="F2" s="61"/>
      <c r="G2" s="61" t="s">
        <v>1038</v>
      </c>
      <c r="H2" s="61" t="s">
        <v>1039</v>
      </c>
      <c r="I2" s="61" t="s">
        <v>1040</v>
      </c>
      <c r="J2" s="61" t="s">
        <v>1041</v>
      </c>
      <c r="K2" s="61"/>
      <c r="L2" s="61"/>
      <c r="M2" s="61" t="s">
        <v>1036</v>
      </c>
      <c r="N2" s="62" t="s">
        <v>1037</v>
      </c>
      <c r="R2" s="66" t="s">
        <v>998</v>
      </c>
      <c r="S2" s="66" t="s">
        <v>999</v>
      </c>
      <c r="T2" s="66" t="s">
        <v>1000</v>
      </c>
      <c r="U2" s="66" t="s">
        <v>998</v>
      </c>
      <c r="V2" s="66" t="s">
        <v>999</v>
      </c>
      <c r="W2" s="66" t="s">
        <v>1001</v>
      </c>
      <c r="X2" s="66" t="s">
        <v>1002</v>
      </c>
      <c r="Y2" s="66" t="s">
        <v>1003</v>
      </c>
      <c r="Z2" s="66" t="s">
        <v>1004</v>
      </c>
      <c r="AA2" s="66" t="s">
        <v>1005</v>
      </c>
    </row>
    <row r="4" spans="1:27">
      <c r="A4">
        <v>15</v>
      </c>
      <c r="B4">
        <v>63374494</v>
      </c>
      <c r="C4">
        <v>63374694</v>
      </c>
      <c r="D4" t="s">
        <v>718</v>
      </c>
      <c r="E4" t="s">
        <v>262</v>
      </c>
      <c r="F4" t="s">
        <v>263</v>
      </c>
      <c r="G4">
        <v>15</v>
      </c>
      <c r="H4">
        <v>63374395</v>
      </c>
      <c r="I4">
        <v>63374495</v>
      </c>
      <c r="J4" t="s">
        <v>719</v>
      </c>
      <c r="K4">
        <v>60</v>
      </c>
      <c r="L4" t="s">
        <v>263</v>
      </c>
      <c r="M4" s="16">
        <v>1</v>
      </c>
      <c r="N4" s="62">
        <v>63374594</v>
      </c>
      <c r="O4" s="62" t="s">
        <v>981</v>
      </c>
    </row>
    <row r="5" spans="1:27">
      <c r="A5">
        <v>15</v>
      </c>
      <c r="B5">
        <v>63374494</v>
      </c>
      <c r="C5">
        <v>63374694</v>
      </c>
      <c r="D5" t="s">
        <v>718</v>
      </c>
      <c r="E5" t="s">
        <v>262</v>
      </c>
      <c r="F5" t="s">
        <v>263</v>
      </c>
      <c r="G5">
        <v>15</v>
      </c>
      <c r="H5">
        <v>63374397</v>
      </c>
      <c r="I5">
        <v>63374497</v>
      </c>
      <c r="J5" t="s">
        <v>720</v>
      </c>
      <c r="K5">
        <v>60</v>
      </c>
      <c r="L5" t="s">
        <v>263</v>
      </c>
      <c r="M5" s="16">
        <v>3</v>
      </c>
      <c r="N5" s="62">
        <v>63374594</v>
      </c>
      <c r="O5" s="62" t="s">
        <v>981</v>
      </c>
    </row>
    <row r="6" spans="1:27">
      <c r="A6">
        <v>15</v>
      </c>
      <c r="B6">
        <v>63374494</v>
      </c>
      <c r="C6">
        <v>63374694</v>
      </c>
      <c r="D6" t="s">
        <v>718</v>
      </c>
      <c r="E6" t="s">
        <v>262</v>
      </c>
      <c r="F6" t="s">
        <v>263</v>
      </c>
      <c r="G6">
        <v>15</v>
      </c>
      <c r="H6">
        <v>63374401</v>
      </c>
      <c r="I6">
        <v>63374501</v>
      </c>
      <c r="J6" t="s">
        <v>721</v>
      </c>
      <c r="K6">
        <v>60</v>
      </c>
      <c r="L6" t="s">
        <v>268</v>
      </c>
      <c r="M6" s="16">
        <v>7</v>
      </c>
      <c r="N6" s="62">
        <v>63374594</v>
      </c>
      <c r="O6" s="62" t="s">
        <v>981</v>
      </c>
    </row>
    <row r="7" spans="1:27">
      <c r="A7">
        <v>15</v>
      </c>
      <c r="B7">
        <v>63374494</v>
      </c>
      <c r="C7">
        <v>63374694</v>
      </c>
      <c r="D7" t="s">
        <v>718</v>
      </c>
      <c r="E7" t="s">
        <v>262</v>
      </c>
      <c r="F7" t="s">
        <v>263</v>
      </c>
      <c r="G7">
        <v>15</v>
      </c>
      <c r="H7">
        <v>63374402</v>
      </c>
      <c r="I7">
        <v>63374502</v>
      </c>
      <c r="J7" t="s">
        <v>722</v>
      </c>
      <c r="K7">
        <v>60</v>
      </c>
      <c r="L7" t="s">
        <v>263</v>
      </c>
      <c r="M7" s="16">
        <v>8</v>
      </c>
      <c r="N7" s="62">
        <v>63374594</v>
      </c>
      <c r="O7" s="62" t="s">
        <v>981</v>
      </c>
    </row>
    <row r="8" spans="1:27">
      <c r="A8">
        <v>15</v>
      </c>
      <c r="B8">
        <v>63374494</v>
      </c>
      <c r="C8">
        <v>63374694</v>
      </c>
      <c r="D8" t="s">
        <v>718</v>
      </c>
      <c r="E8" t="s">
        <v>262</v>
      </c>
      <c r="F8" t="s">
        <v>263</v>
      </c>
      <c r="G8">
        <v>15</v>
      </c>
      <c r="H8">
        <v>63374405</v>
      </c>
      <c r="I8">
        <v>63374505</v>
      </c>
      <c r="J8" t="s">
        <v>723</v>
      </c>
      <c r="K8">
        <v>60</v>
      </c>
      <c r="L8" t="s">
        <v>263</v>
      </c>
      <c r="M8" s="16">
        <v>11</v>
      </c>
      <c r="N8" s="62">
        <v>63374594</v>
      </c>
      <c r="O8" s="62" t="s">
        <v>981</v>
      </c>
    </row>
    <row r="9" spans="1:27">
      <c r="A9">
        <v>15</v>
      </c>
      <c r="B9">
        <v>63374494</v>
      </c>
      <c r="C9">
        <v>63374694</v>
      </c>
      <c r="D9" t="s">
        <v>718</v>
      </c>
      <c r="E9" t="s">
        <v>262</v>
      </c>
      <c r="F9" t="s">
        <v>263</v>
      </c>
      <c r="G9">
        <v>15</v>
      </c>
      <c r="H9">
        <v>63374407</v>
      </c>
      <c r="I9">
        <v>63374507</v>
      </c>
      <c r="J9" t="s">
        <v>724</v>
      </c>
      <c r="K9">
        <v>60</v>
      </c>
      <c r="L9" t="s">
        <v>263</v>
      </c>
      <c r="M9" s="16">
        <v>13</v>
      </c>
      <c r="N9" s="62">
        <v>63374594</v>
      </c>
      <c r="O9" s="62" t="s">
        <v>981</v>
      </c>
    </row>
    <row r="10" spans="1:27">
      <c r="A10">
        <v>15</v>
      </c>
      <c r="B10">
        <v>63374494</v>
      </c>
      <c r="C10">
        <v>63374694</v>
      </c>
      <c r="D10" t="s">
        <v>718</v>
      </c>
      <c r="E10" t="s">
        <v>262</v>
      </c>
      <c r="F10" t="s">
        <v>263</v>
      </c>
      <c r="G10">
        <v>15</v>
      </c>
      <c r="H10">
        <v>63374413</v>
      </c>
      <c r="I10">
        <v>63374513</v>
      </c>
      <c r="J10" t="s">
        <v>725</v>
      </c>
      <c r="K10">
        <v>60</v>
      </c>
      <c r="L10" t="s">
        <v>268</v>
      </c>
      <c r="M10" s="16">
        <v>19</v>
      </c>
      <c r="N10" s="62">
        <v>63374594</v>
      </c>
      <c r="O10" s="62" t="s">
        <v>981</v>
      </c>
    </row>
    <row r="11" spans="1:27">
      <c r="A11">
        <v>15</v>
      </c>
      <c r="B11">
        <v>63374494</v>
      </c>
      <c r="C11">
        <v>63374694</v>
      </c>
      <c r="D11" t="s">
        <v>718</v>
      </c>
      <c r="E11" t="s">
        <v>262</v>
      </c>
      <c r="F11" t="s">
        <v>263</v>
      </c>
      <c r="G11">
        <v>15</v>
      </c>
      <c r="H11">
        <v>63374416</v>
      </c>
      <c r="I11">
        <v>63374516</v>
      </c>
      <c r="J11" t="s">
        <v>726</v>
      </c>
      <c r="K11">
        <v>60</v>
      </c>
      <c r="L11" t="s">
        <v>268</v>
      </c>
      <c r="M11" s="16">
        <v>22</v>
      </c>
      <c r="N11" s="62">
        <v>63374594</v>
      </c>
      <c r="O11" s="62" t="s">
        <v>981</v>
      </c>
    </row>
    <row r="12" spans="1:27">
      <c r="A12">
        <v>15</v>
      </c>
      <c r="B12">
        <v>63374494</v>
      </c>
      <c r="C12">
        <v>63374694</v>
      </c>
      <c r="D12" t="s">
        <v>718</v>
      </c>
      <c r="E12" t="s">
        <v>262</v>
      </c>
      <c r="F12" t="s">
        <v>263</v>
      </c>
      <c r="G12">
        <v>15</v>
      </c>
      <c r="H12">
        <v>63374423</v>
      </c>
      <c r="I12">
        <v>63374523</v>
      </c>
      <c r="J12" t="s">
        <v>727</v>
      </c>
      <c r="K12">
        <v>60</v>
      </c>
      <c r="L12" t="s">
        <v>263</v>
      </c>
      <c r="M12" s="16">
        <v>29</v>
      </c>
      <c r="N12" s="62">
        <v>63374594</v>
      </c>
      <c r="O12" s="62" t="s">
        <v>981</v>
      </c>
    </row>
    <row r="13" spans="1:27">
      <c r="A13">
        <v>15</v>
      </c>
      <c r="B13">
        <v>63374494</v>
      </c>
      <c r="C13">
        <v>63374694</v>
      </c>
      <c r="D13" t="s">
        <v>718</v>
      </c>
      <c r="E13" t="s">
        <v>262</v>
      </c>
      <c r="F13" t="s">
        <v>263</v>
      </c>
      <c r="G13">
        <v>15</v>
      </c>
      <c r="H13">
        <v>63374423</v>
      </c>
      <c r="I13">
        <v>63374523</v>
      </c>
      <c r="J13" t="s">
        <v>728</v>
      </c>
      <c r="K13">
        <v>60</v>
      </c>
      <c r="L13" t="s">
        <v>268</v>
      </c>
      <c r="M13" s="16">
        <v>29</v>
      </c>
      <c r="N13" s="62">
        <v>63374594</v>
      </c>
      <c r="O13" s="62" t="s">
        <v>981</v>
      </c>
    </row>
    <row r="14" spans="1:27">
      <c r="A14">
        <v>15</v>
      </c>
      <c r="B14">
        <v>63374494</v>
      </c>
      <c r="C14">
        <v>63374694</v>
      </c>
      <c r="D14" t="s">
        <v>718</v>
      </c>
      <c r="E14" t="s">
        <v>262</v>
      </c>
      <c r="F14" t="s">
        <v>263</v>
      </c>
      <c r="G14">
        <v>15</v>
      </c>
      <c r="H14">
        <v>63374437</v>
      </c>
      <c r="I14">
        <v>63374537</v>
      </c>
      <c r="J14" t="s">
        <v>729</v>
      </c>
      <c r="K14">
        <v>60</v>
      </c>
      <c r="L14" t="s">
        <v>263</v>
      </c>
      <c r="M14" s="16">
        <v>43</v>
      </c>
      <c r="N14" s="62">
        <v>63374594</v>
      </c>
      <c r="O14" s="62" t="s">
        <v>981</v>
      </c>
    </row>
    <row r="15" spans="1:27">
      <c r="A15">
        <v>15</v>
      </c>
      <c r="B15">
        <v>63374494</v>
      </c>
      <c r="C15">
        <v>63374694</v>
      </c>
      <c r="D15" t="s">
        <v>718</v>
      </c>
      <c r="E15" t="s">
        <v>262</v>
      </c>
      <c r="F15" t="s">
        <v>263</v>
      </c>
      <c r="G15">
        <v>15</v>
      </c>
      <c r="H15">
        <v>63374438</v>
      </c>
      <c r="I15">
        <v>63374538</v>
      </c>
      <c r="J15" t="s">
        <v>730</v>
      </c>
      <c r="K15">
        <v>60</v>
      </c>
      <c r="L15" t="s">
        <v>263</v>
      </c>
      <c r="M15" s="16">
        <v>44</v>
      </c>
      <c r="N15" s="62">
        <v>63374594</v>
      </c>
      <c r="O15" s="62" t="s">
        <v>981</v>
      </c>
    </row>
    <row r="16" spans="1:27">
      <c r="A16">
        <v>15</v>
      </c>
      <c r="B16">
        <v>63374494</v>
      </c>
      <c r="C16">
        <v>63374694</v>
      </c>
      <c r="D16" t="s">
        <v>718</v>
      </c>
      <c r="E16" t="s">
        <v>262</v>
      </c>
      <c r="F16" t="s">
        <v>263</v>
      </c>
      <c r="G16">
        <v>15</v>
      </c>
      <c r="H16">
        <v>63374440</v>
      </c>
      <c r="I16">
        <v>63374540</v>
      </c>
      <c r="J16" t="s">
        <v>731</v>
      </c>
      <c r="K16">
        <v>60</v>
      </c>
      <c r="L16" t="s">
        <v>268</v>
      </c>
      <c r="M16" s="16">
        <v>46</v>
      </c>
      <c r="N16" s="62">
        <v>63374594</v>
      </c>
      <c r="O16" s="62" t="s">
        <v>981</v>
      </c>
    </row>
    <row r="17" spans="1:15">
      <c r="A17">
        <v>15</v>
      </c>
      <c r="B17">
        <v>63374494</v>
      </c>
      <c r="C17">
        <v>63374694</v>
      </c>
      <c r="D17" t="s">
        <v>718</v>
      </c>
      <c r="E17" t="s">
        <v>262</v>
      </c>
      <c r="F17" t="s">
        <v>263</v>
      </c>
      <c r="G17">
        <v>15</v>
      </c>
      <c r="H17">
        <v>63374445</v>
      </c>
      <c r="I17">
        <v>63374545</v>
      </c>
      <c r="J17" t="s">
        <v>732</v>
      </c>
      <c r="K17">
        <v>60</v>
      </c>
      <c r="L17" t="s">
        <v>268</v>
      </c>
      <c r="M17" s="16">
        <v>51</v>
      </c>
      <c r="N17" s="62">
        <v>63374594</v>
      </c>
      <c r="O17" s="62" t="s">
        <v>981</v>
      </c>
    </row>
    <row r="18" spans="1:15">
      <c r="A18">
        <v>15</v>
      </c>
      <c r="B18">
        <v>63374494</v>
      </c>
      <c r="C18">
        <v>63374694</v>
      </c>
      <c r="D18" t="s">
        <v>718</v>
      </c>
      <c r="E18" t="s">
        <v>262</v>
      </c>
      <c r="F18" t="s">
        <v>263</v>
      </c>
      <c r="G18">
        <v>15</v>
      </c>
      <c r="H18">
        <v>63374450</v>
      </c>
      <c r="I18">
        <v>63374550</v>
      </c>
      <c r="J18" t="s">
        <v>733</v>
      </c>
      <c r="K18">
        <v>60</v>
      </c>
      <c r="L18" t="s">
        <v>268</v>
      </c>
      <c r="M18" s="16">
        <v>56</v>
      </c>
      <c r="N18" s="62">
        <v>63374594</v>
      </c>
      <c r="O18" s="62" t="s">
        <v>981</v>
      </c>
    </row>
    <row r="19" spans="1:15">
      <c r="A19">
        <v>15</v>
      </c>
      <c r="B19">
        <v>63374494</v>
      </c>
      <c r="C19">
        <v>63374694</v>
      </c>
      <c r="D19" t="s">
        <v>718</v>
      </c>
      <c r="E19" t="s">
        <v>262</v>
      </c>
      <c r="F19" t="s">
        <v>263</v>
      </c>
      <c r="G19">
        <v>15</v>
      </c>
      <c r="H19">
        <v>63374450</v>
      </c>
      <c r="I19">
        <v>63374550</v>
      </c>
      <c r="J19" t="s">
        <v>734</v>
      </c>
      <c r="K19">
        <v>60</v>
      </c>
      <c r="L19" t="s">
        <v>268</v>
      </c>
      <c r="M19" s="16">
        <v>56</v>
      </c>
      <c r="N19" s="62">
        <v>63374594</v>
      </c>
      <c r="O19" s="62" t="s">
        <v>981</v>
      </c>
    </row>
    <row r="20" spans="1:15">
      <c r="A20">
        <v>15</v>
      </c>
      <c r="B20">
        <v>63374494</v>
      </c>
      <c r="C20">
        <v>63374694</v>
      </c>
      <c r="D20" t="s">
        <v>718</v>
      </c>
      <c r="E20" t="s">
        <v>262</v>
      </c>
      <c r="F20" t="s">
        <v>263</v>
      </c>
      <c r="G20">
        <v>15</v>
      </c>
      <c r="H20">
        <v>63374462</v>
      </c>
      <c r="I20">
        <v>63374562</v>
      </c>
      <c r="J20" t="s">
        <v>735</v>
      </c>
      <c r="K20">
        <v>60</v>
      </c>
      <c r="L20" t="s">
        <v>263</v>
      </c>
      <c r="M20" s="16">
        <v>68</v>
      </c>
      <c r="N20" s="62">
        <v>63374594</v>
      </c>
      <c r="O20" s="62" t="s">
        <v>981</v>
      </c>
    </row>
    <row r="21" spans="1:15">
      <c r="A21">
        <v>15</v>
      </c>
      <c r="B21">
        <v>63374494</v>
      </c>
      <c r="C21">
        <v>63374694</v>
      </c>
      <c r="D21" t="s">
        <v>718</v>
      </c>
      <c r="E21" t="s">
        <v>262</v>
      </c>
      <c r="F21" t="s">
        <v>263</v>
      </c>
      <c r="G21">
        <v>15</v>
      </c>
      <c r="H21">
        <v>63374462</v>
      </c>
      <c r="I21">
        <v>63374562</v>
      </c>
      <c r="J21" t="s">
        <v>736</v>
      </c>
      <c r="K21">
        <v>60</v>
      </c>
      <c r="L21" t="s">
        <v>268</v>
      </c>
      <c r="M21" s="16">
        <v>68</v>
      </c>
      <c r="N21" s="62">
        <v>63374594</v>
      </c>
      <c r="O21" s="62" t="s">
        <v>981</v>
      </c>
    </row>
    <row r="22" spans="1:15">
      <c r="A22">
        <v>15</v>
      </c>
      <c r="B22">
        <v>63374494</v>
      </c>
      <c r="C22">
        <v>63374694</v>
      </c>
      <c r="D22" t="s">
        <v>718</v>
      </c>
      <c r="E22" t="s">
        <v>262</v>
      </c>
      <c r="F22" t="s">
        <v>263</v>
      </c>
      <c r="G22">
        <v>15</v>
      </c>
      <c r="H22">
        <v>63374464</v>
      </c>
      <c r="I22">
        <v>63374564</v>
      </c>
      <c r="J22" t="s">
        <v>737</v>
      </c>
      <c r="K22">
        <v>60</v>
      </c>
      <c r="L22" t="s">
        <v>268</v>
      </c>
      <c r="M22" s="16">
        <v>70</v>
      </c>
      <c r="N22" s="62">
        <v>63374594</v>
      </c>
      <c r="O22" s="62" t="s">
        <v>981</v>
      </c>
    </row>
    <row r="23" spans="1:15">
      <c r="A23">
        <v>15</v>
      </c>
      <c r="B23">
        <v>63374494</v>
      </c>
      <c r="C23">
        <v>63374694</v>
      </c>
      <c r="D23" t="s">
        <v>718</v>
      </c>
      <c r="E23" t="s">
        <v>262</v>
      </c>
      <c r="F23" t="s">
        <v>263</v>
      </c>
      <c r="G23">
        <v>15</v>
      </c>
      <c r="H23">
        <v>63374465</v>
      </c>
      <c r="I23">
        <v>63374565</v>
      </c>
      <c r="J23" t="s">
        <v>738</v>
      </c>
      <c r="K23">
        <v>60</v>
      </c>
      <c r="L23" t="s">
        <v>263</v>
      </c>
      <c r="M23" s="16">
        <v>71</v>
      </c>
      <c r="N23" s="62">
        <v>63374594</v>
      </c>
      <c r="O23" s="62" t="s">
        <v>981</v>
      </c>
    </row>
    <row r="24" spans="1:15">
      <c r="A24">
        <v>15</v>
      </c>
      <c r="B24">
        <v>63374494</v>
      </c>
      <c r="C24">
        <v>63374694</v>
      </c>
      <c r="D24" t="s">
        <v>718</v>
      </c>
      <c r="E24" t="s">
        <v>262</v>
      </c>
      <c r="F24" t="s">
        <v>263</v>
      </c>
      <c r="G24">
        <v>15</v>
      </c>
      <c r="H24">
        <v>63374466</v>
      </c>
      <c r="I24">
        <v>63374566</v>
      </c>
      <c r="J24" t="s">
        <v>739</v>
      </c>
      <c r="K24">
        <v>60</v>
      </c>
      <c r="L24" t="s">
        <v>268</v>
      </c>
      <c r="M24" s="16">
        <v>72</v>
      </c>
      <c r="N24" s="62">
        <v>63374594</v>
      </c>
      <c r="O24" s="62" t="s">
        <v>981</v>
      </c>
    </row>
    <row r="25" spans="1:15">
      <c r="A25">
        <v>15</v>
      </c>
      <c r="B25">
        <v>63374494</v>
      </c>
      <c r="C25">
        <v>63374694</v>
      </c>
      <c r="D25" t="s">
        <v>718</v>
      </c>
      <c r="E25" t="s">
        <v>262</v>
      </c>
      <c r="F25" t="s">
        <v>263</v>
      </c>
      <c r="G25">
        <v>15</v>
      </c>
      <c r="H25">
        <v>63374466</v>
      </c>
      <c r="I25">
        <v>63374566</v>
      </c>
      <c r="J25" t="s">
        <v>740</v>
      </c>
      <c r="K25">
        <v>60</v>
      </c>
      <c r="L25" t="s">
        <v>268</v>
      </c>
      <c r="M25" s="16">
        <v>72</v>
      </c>
      <c r="N25" s="62">
        <v>63374594</v>
      </c>
      <c r="O25" s="62" t="s">
        <v>981</v>
      </c>
    </row>
    <row r="26" spans="1:15">
      <c r="A26">
        <v>15</v>
      </c>
      <c r="B26">
        <v>63374494</v>
      </c>
      <c r="C26">
        <v>63374694</v>
      </c>
      <c r="D26" t="s">
        <v>718</v>
      </c>
      <c r="E26" t="s">
        <v>262</v>
      </c>
      <c r="F26" t="s">
        <v>263</v>
      </c>
      <c r="G26">
        <v>15</v>
      </c>
      <c r="H26">
        <v>63374466</v>
      </c>
      <c r="I26">
        <v>63374566</v>
      </c>
      <c r="J26" t="s">
        <v>741</v>
      </c>
      <c r="K26">
        <v>60</v>
      </c>
      <c r="L26" t="s">
        <v>268</v>
      </c>
      <c r="M26" s="16">
        <v>72</v>
      </c>
      <c r="N26" s="62">
        <v>63374594</v>
      </c>
      <c r="O26" s="62" t="s">
        <v>981</v>
      </c>
    </row>
    <row r="27" spans="1:15">
      <c r="A27">
        <v>15</v>
      </c>
      <c r="B27">
        <v>63374494</v>
      </c>
      <c r="C27">
        <v>63374694</v>
      </c>
      <c r="D27" t="s">
        <v>718</v>
      </c>
      <c r="E27" t="s">
        <v>262</v>
      </c>
      <c r="F27" t="s">
        <v>263</v>
      </c>
      <c r="G27">
        <v>15</v>
      </c>
      <c r="H27">
        <v>63374468</v>
      </c>
      <c r="I27">
        <v>63374568</v>
      </c>
      <c r="J27" t="s">
        <v>742</v>
      </c>
      <c r="K27">
        <v>60</v>
      </c>
      <c r="L27" t="s">
        <v>263</v>
      </c>
      <c r="M27" s="16">
        <v>74</v>
      </c>
      <c r="N27" s="62">
        <v>63374594</v>
      </c>
      <c r="O27" s="62" t="s">
        <v>981</v>
      </c>
    </row>
    <row r="28" spans="1:15">
      <c r="A28">
        <v>15</v>
      </c>
      <c r="B28">
        <v>63374494</v>
      </c>
      <c r="C28">
        <v>63374694</v>
      </c>
      <c r="D28" t="s">
        <v>718</v>
      </c>
      <c r="E28" t="s">
        <v>262</v>
      </c>
      <c r="F28" t="s">
        <v>263</v>
      </c>
      <c r="G28">
        <v>15</v>
      </c>
      <c r="H28">
        <v>63374469</v>
      </c>
      <c r="I28">
        <v>63374569</v>
      </c>
      <c r="J28" t="s">
        <v>743</v>
      </c>
      <c r="K28">
        <v>60</v>
      </c>
      <c r="L28" t="s">
        <v>263</v>
      </c>
      <c r="M28" s="16">
        <v>75</v>
      </c>
      <c r="N28" s="62">
        <v>63374594</v>
      </c>
      <c r="O28" s="62" t="s">
        <v>981</v>
      </c>
    </row>
    <row r="29" spans="1:15">
      <c r="A29">
        <v>15</v>
      </c>
      <c r="B29">
        <v>63374494</v>
      </c>
      <c r="C29">
        <v>63374694</v>
      </c>
      <c r="D29" t="s">
        <v>718</v>
      </c>
      <c r="E29" t="s">
        <v>262</v>
      </c>
      <c r="F29" t="s">
        <v>263</v>
      </c>
      <c r="G29">
        <v>15</v>
      </c>
      <c r="H29">
        <v>63374469</v>
      </c>
      <c r="I29">
        <v>63374569</v>
      </c>
      <c r="J29" t="s">
        <v>744</v>
      </c>
      <c r="K29">
        <v>60</v>
      </c>
      <c r="L29" t="s">
        <v>268</v>
      </c>
      <c r="M29" s="16">
        <v>75</v>
      </c>
      <c r="N29" s="62">
        <v>63374594</v>
      </c>
      <c r="O29" s="62" t="s">
        <v>981</v>
      </c>
    </row>
    <row r="30" spans="1:15">
      <c r="A30">
        <v>15</v>
      </c>
      <c r="B30">
        <v>63374494</v>
      </c>
      <c r="C30">
        <v>63374694</v>
      </c>
      <c r="D30" t="s">
        <v>718</v>
      </c>
      <c r="E30" t="s">
        <v>262</v>
      </c>
      <c r="F30" t="s">
        <v>263</v>
      </c>
      <c r="G30">
        <v>15</v>
      </c>
      <c r="H30">
        <v>63374470</v>
      </c>
      <c r="I30">
        <v>63374570</v>
      </c>
      <c r="J30" t="s">
        <v>745</v>
      </c>
      <c r="K30">
        <v>60</v>
      </c>
      <c r="L30" t="s">
        <v>263</v>
      </c>
      <c r="M30" s="16">
        <v>76</v>
      </c>
      <c r="N30" s="62">
        <v>63374594</v>
      </c>
      <c r="O30" s="62" t="s">
        <v>981</v>
      </c>
    </row>
    <row r="31" spans="1:15">
      <c r="A31">
        <v>15</v>
      </c>
      <c r="B31">
        <v>63374494</v>
      </c>
      <c r="C31">
        <v>63374694</v>
      </c>
      <c r="D31" t="s">
        <v>718</v>
      </c>
      <c r="E31" t="s">
        <v>262</v>
      </c>
      <c r="F31" t="s">
        <v>263</v>
      </c>
      <c r="G31">
        <v>15</v>
      </c>
      <c r="H31">
        <v>63374480</v>
      </c>
      <c r="I31">
        <v>63374580</v>
      </c>
      <c r="J31" t="s">
        <v>746</v>
      </c>
      <c r="K31">
        <v>60</v>
      </c>
      <c r="L31" t="s">
        <v>268</v>
      </c>
      <c r="M31" s="16">
        <v>86</v>
      </c>
      <c r="N31" s="62">
        <v>63374594</v>
      </c>
      <c r="O31" s="62" t="s">
        <v>981</v>
      </c>
    </row>
    <row r="32" spans="1:15">
      <c r="A32">
        <v>15</v>
      </c>
      <c r="B32">
        <v>63374494</v>
      </c>
      <c r="C32">
        <v>63374694</v>
      </c>
      <c r="D32" t="s">
        <v>718</v>
      </c>
      <c r="E32" t="s">
        <v>262</v>
      </c>
      <c r="F32" t="s">
        <v>263</v>
      </c>
      <c r="G32">
        <v>15</v>
      </c>
      <c r="H32">
        <v>63374490</v>
      </c>
      <c r="I32">
        <v>63374589</v>
      </c>
      <c r="J32" t="s">
        <v>747</v>
      </c>
      <c r="K32">
        <v>60</v>
      </c>
      <c r="L32" t="s">
        <v>268</v>
      </c>
      <c r="M32" s="16">
        <v>95</v>
      </c>
      <c r="N32" s="62">
        <v>63374594</v>
      </c>
      <c r="O32" s="62" t="s">
        <v>981</v>
      </c>
    </row>
    <row r="33" spans="1:15">
      <c r="A33">
        <v>15</v>
      </c>
      <c r="B33">
        <v>63374494</v>
      </c>
      <c r="C33">
        <v>63374694</v>
      </c>
      <c r="D33" t="s">
        <v>718</v>
      </c>
      <c r="E33" t="s">
        <v>262</v>
      </c>
      <c r="F33" t="s">
        <v>263</v>
      </c>
      <c r="G33">
        <v>15</v>
      </c>
      <c r="H33">
        <v>63374500</v>
      </c>
      <c r="I33">
        <v>63374600</v>
      </c>
      <c r="J33" t="s">
        <v>748</v>
      </c>
      <c r="K33">
        <v>60</v>
      </c>
      <c r="L33" t="s">
        <v>263</v>
      </c>
      <c r="M33" s="16">
        <v>100</v>
      </c>
      <c r="N33" s="62">
        <v>63374594</v>
      </c>
      <c r="O33" s="62">
        <v>1</v>
      </c>
    </row>
    <row r="34" spans="1:15">
      <c r="A34">
        <v>15</v>
      </c>
      <c r="B34">
        <v>63374494</v>
      </c>
      <c r="C34">
        <v>63374694</v>
      </c>
      <c r="D34" t="s">
        <v>718</v>
      </c>
      <c r="E34" t="s">
        <v>262</v>
      </c>
      <c r="F34" t="s">
        <v>263</v>
      </c>
      <c r="G34">
        <v>15</v>
      </c>
      <c r="H34">
        <v>63374500</v>
      </c>
      <c r="I34">
        <v>63374600</v>
      </c>
      <c r="J34" t="s">
        <v>749</v>
      </c>
      <c r="K34">
        <v>60</v>
      </c>
      <c r="L34" t="s">
        <v>268</v>
      </c>
      <c r="M34" s="16">
        <v>100</v>
      </c>
      <c r="N34" s="62">
        <v>63374594</v>
      </c>
      <c r="O34" s="62">
        <v>1</v>
      </c>
    </row>
    <row r="35" spans="1:15">
      <c r="A35">
        <v>15</v>
      </c>
      <c r="B35">
        <v>63374494</v>
      </c>
      <c r="C35">
        <v>63374694</v>
      </c>
      <c r="D35" t="s">
        <v>718</v>
      </c>
      <c r="E35" t="s">
        <v>262</v>
      </c>
      <c r="F35" t="s">
        <v>263</v>
      </c>
      <c r="G35">
        <v>15</v>
      </c>
      <c r="H35">
        <v>63374503</v>
      </c>
      <c r="I35">
        <v>63374603</v>
      </c>
      <c r="J35" t="s">
        <v>750</v>
      </c>
      <c r="K35">
        <v>60</v>
      </c>
      <c r="L35" t="s">
        <v>268</v>
      </c>
      <c r="M35" s="16">
        <v>100</v>
      </c>
      <c r="N35" s="62">
        <v>63374594</v>
      </c>
      <c r="O35" s="62">
        <v>1</v>
      </c>
    </row>
    <row r="36" spans="1:15">
      <c r="A36">
        <v>15</v>
      </c>
      <c r="B36">
        <v>63374494</v>
      </c>
      <c r="C36">
        <v>63374694</v>
      </c>
      <c r="D36" t="s">
        <v>718</v>
      </c>
      <c r="E36" t="s">
        <v>262</v>
      </c>
      <c r="F36" t="s">
        <v>263</v>
      </c>
      <c r="G36">
        <v>15</v>
      </c>
      <c r="H36">
        <v>63374504</v>
      </c>
      <c r="I36">
        <v>63374585</v>
      </c>
      <c r="J36" t="s">
        <v>751</v>
      </c>
      <c r="K36">
        <v>60</v>
      </c>
      <c r="L36" t="s">
        <v>263</v>
      </c>
      <c r="M36" s="16">
        <v>81</v>
      </c>
      <c r="N36" s="62">
        <v>63374594</v>
      </c>
      <c r="O36" s="62" t="s">
        <v>981</v>
      </c>
    </row>
    <row r="37" spans="1:15">
      <c r="A37">
        <v>15</v>
      </c>
      <c r="B37">
        <v>63374494</v>
      </c>
      <c r="C37">
        <v>63374694</v>
      </c>
      <c r="D37" t="s">
        <v>718</v>
      </c>
      <c r="E37" t="s">
        <v>262</v>
      </c>
      <c r="F37" t="s">
        <v>263</v>
      </c>
      <c r="G37">
        <v>15</v>
      </c>
      <c r="H37">
        <v>63374504</v>
      </c>
      <c r="I37">
        <v>63374599</v>
      </c>
      <c r="J37" t="s">
        <v>752</v>
      </c>
      <c r="K37">
        <v>60</v>
      </c>
      <c r="L37" t="s">
        <v>268</v>
      </c>
      <c r="M37" s="16">
        <v>95</v>
      </c>
      <c r="N37" s="62">
        <v>63374594</v>
      </c>
      <c r="O37" s="62">
        <v>1</v>
      </c>
    </row>
    <row r="38" spans="1:15">
      <c r="A38">
        <v>15</v>
      </c>
      <c r="B38">
        <v>63374494</v>
      </c>
      <c r="C38">
        <v>63374694</v>
      </c>
      <c r="D38" t="s">
        <v>718</v>
      </c>
      <c r="E38" t="s">
        <v>262</v>
      </c>
      <c r="F38" t="s">
        <v>263</v>
      </c>
      <c r="G38">
        <v>15</v>
      </c>
      <c r="H38">
        <v>63374509</v>
      </c>
      <c r="I38">
        <v>63374599</v>
      </c>
      <c r="J38" t="s">
        <v>753</v>
      </c>
      <c r="K38">
        <v>60</v>
      </c>
      <c r="L38" t="s">
        <v>268</v>
      </c>
      <c r="M38" s="16">
        <v>90</v>
      </c>
      <c r="N38" s="62">
        <v>63374594</v>
      </c>
      <c r="O38" s="62">
        <v>1</v>
      </c>
    </row>
    <row r="39" spans="1:15">
      <c r="A39">
        <v>15</v>
      </c>
      <c r="B39">
        <v>63374494</v>
      </c>
      <c r="C39">
        <v>63374694</v>
      </c>
      <c r="D39" t="s">
        <v>718</v>
      </c>
      <c r="E39" t="s">
        <v>262</v>
      </c>
      <c r="F39" t="s">
        <v>263</v>
      </c>
      <c r="G39">
        <v>15</v>
      </c>
      <c r="H39">
        <v>63374510</v>
      </c>
      <c r="I39">
        <v>63374599</v>
      </c>
      <c r="J39" t="s">
        <v>754</v>
      </c>
      <c r="K39">
        <v>60</v>
      </c>
      <c r="L39" t="s">
        <v>263</v>
      </c>
      <c r="M39" s="16">
        <v>89</v>
      </c>
      <c r="N39" s="62">
        <v>63374594</v>
      </c>
      <c r="O39" s="62">
        <v>1</v>
      </c>
    </row>
    <row r="40" spans="1:15">
      <c r="A40">
        <v>15</v>
      </c>
      <c r="B40">
        <v>63374494</v>
      </c>
      <c r="C40">
        <v>63374694</v>
      </c>
      <c r="D40" t="s">
        <v>718</v>
      </c>
      <c r="E40" t="s">
        <v>262</v>
      </c>
      <c r="F40" t="s">
        <v>263</v>
      </c>
      <c r="G40">
        <v>15</v>
      </c>
      <c r="H40">
        <v>63374515</v>
      </c>
      <c r="I40">
        <v>63374614</v>
      </c>
      <c r="J40" t="s">
        <v>755</v>
      </c>
      <c r="K40">
        <v>60</v>
      </c>
      <c r="L40" t="s">
        <v>268</v>
      </c>
      <c r="M40" s="16">
        <v>99</v>
      </c>
      <c r="N40" s="62">
        <v>63374594</v>
      </c>
      <c r="O40" s="62">
        <v>1</v>
      </c>
    </row>
    <row r="41" spans="1:15">
      <c r="A41">
        <v>15</v>
      </c>
      <c r="B41">
        <v>63374494</v>
      </c>
      <c r="C41">
        <v>63374694</v>
      </c>
      <c r="D41" t="s">
        <v>718</v>
      </c>
      <c r="E41" t="s">
        <v>262</v>
      </c>
      <c r="F41" t="s">
        <v>263</v>
      </c>
      <c r="G41">
        <v>15</v>
      </c>
      <c r="H41">
        <v>63374517</v>
      </c>
      <c r="I41">
        <v>63374599</v>
      </c>
      <c r="J41" t="s">
        <v>756</v>
      </c>
      <c r="K41">
        <v>59</v>
      </c>
      <c r="L41" t="s">
        <v>268</v>
      </c>
      <c r="M41" s="16">
        <v>82</v>
      </c>
      <c r="N41" s="62">
        <v>63374594</v>
      </c>
      <c r="O41" s="62">
        <v>1</v>
      </c>
    </row>
    <row r="42" spans="1:15">
      <c r="A42">
        <v>15</v>
      </c>
      <c r="B42">
        <v>63374494</v>
      </c>
      <c r="C42">
        <v>63374694</v>
      </c>
      <c r="D42" t="s">
        <v>718</v>
      </c>
      <c r="E42" t="s">
        <v>262</v>
      </c>
      <c r="F42" t="s">
        <v>263</v>
      </c>
      <c r="G42">
        <v>15</v>
      </c>
      <c r="H42">
        <v>63374524</v>
      </c>
      <c r="I42">
        <v>63374624</v>
      </c>
      <c r="J42" t="s">
        <v>757</v>
      </c>
      <c r="K42">
        <v>60</v>
      </c>
      <c r="L42" t="s">
        <v>263</v>
      </c>
      <c r="M42" s="16">
        <v>100</v>
      </c>
      <c r="N42" s="62">
        <v>63374594</v>
      </c>
      <c r="O42" s="62">
        <v>1</v>
      </c>
    </row>
    <row r="43" spans="1:15">
      <c r="A43">
        <v>15</v>
      </c>
      <c r="B43">
        <v>63374494</v>
      </c>
      <c r="C43">
        <v>63374694</v>
      </c>
      <c r="D43" t="s">
        <v>718</v>
      </c>
      <c r="E43" t="s">
        <v>262</v>
      </c>
      <c r="F43" t="s">
        <v>263</v>
      </c>
      <c r="G43">
        <v>15</v>
      </c>
      <c r="H43">
        <v>63374531</v>
      </c>
      <c r="I43">
        <v>63374631</v>
      </c>
      <c r="J43" t="s">
        <v>758</v>
      </c>
      <c r="K43">
        <v>60</v>
      </c>
      <c r="L43" t="s">
        <v>268</v>
      </c>
      <c r="M43" s="16">
        <v>100</v>
      </c>
      <c r="N43" s="62">
        <v>63374594</v>
      </c>
      <c r="O43" s="62">
        <v>1</v>
      </c>
    </row>
    <row r="44" spans="1:15">
      <c r="A44">
        <v>15</v>
      </c>
      <c r="B44">
        <v>63374494</v>
      </c>
      <c r="C44">
        <v>63374694</v>
      </c>
      <c r="D44" t="s">
        <v>718</v>
      </c>
      <c r="E44" t="s">
        <v>262</v>
      </c>
      <c r="F44" t="s">
        <v>263</v>
      </c>
      <c r="G44">
        <v>15</v>
      </c>
      <c r="H44">
        <v>63374537</v>
      </c>
      <c r="I44">
        <v>63374599</v>
      </c>
      <c r="J44" t="s">
        <v>759</v>
      </c>
      <c r="K44">
        <v>34</v>
      </c>
      <c r="L44" t="s">
        <v>268</v>
      </c>
      <c r="M44" s="16">
        <v>62</v>
      </c>
      <c r="N44" s="62">
        <v>63374594</v>
      </c>
      <c r="O44" s="62">
        <v>1</v>
      </c>
    </row>
    <row r="45" spans="1:15">
      <c r="A45">
        <v>15</v>
      </c>
      <c r="B45">
        <v>63374494</v>
      </c>
      <c r="C45">
        <v>63374694</v>
      </c>
      <c r="D45" t="s">
        <v>718</v>
      </c>
      <c r="E45" t="s">
        <v>262</v>
      </c>
      <c r="F45" t="s">
        <v>263</v>
      </c>
      <c r="G45">
        <v>15</v>
      </c>
      <c r="H45">
        <v>63374539</v>
      </c>
      <c r="I45">
        <v>63374639</v>
      </c>
      <c r="J45" t="s">
        <v>760</v>
      </c>
      <c r="K45">
        <v>60</v>
      </c>
      <c r="L45" t="s">
        <v>268</v>
      </c>
      <c r="M45" s="16">
        <v>100</v>
      </c>
      <c r="N45" s="62">
        <v>63374594</v>
      </c>
      <c r="O45" s="62">
        <v>1</v>
      </c>
    </row>
    <row r="46" spans="1:15">
      <c r="A46">
        <v>15</v>
      </c>
      <c r="B46">
        <v>63374494</v>
      </c>
      <c r="C46">
        <v>63374694</v>
      </c>
      <c r="D46" t="s">
        <v>718</v>
      </c>
      <c r="E46" t="s">
        <v>262</v>
      </c>
      <c r="F46" t="s">
        <v>263</v>
      </c>
      <c r="G46">
        <v>15</v>
      </c>
      <c r="H46">
        <v>63374540</v>
      </c>
      <c r="I46">
        <v>63374640</v>
      </c>
      <c r="J46" t="s">
        <v>761</v>
      </c>
      <c r="K46">
        <v>60</v>
      </c>
      <c r="L46" t="s">
        <v>268</v>
      </c>
      <c r="M46" s="16">
        <v>100</v>
      </c>
      <c r="N46" s="62">
        <v>63374594</v>
      </c>
      <c r="O46" s="62">
        <v>1</v>
      </c>
    </row>
    <row r="47" spans="1:15">
      <c r="A47">
        <v>15</v>
      </c>
      <c r="B47">
        <v>63374494</v>
      </c>
      <c r="C47">
        <v>63374694</v>
      </c>
      <c r="D47" t="s">
        <v>718</v>
      </c>
      <c r="E47" t="s">
        <v>262</v>
      </c>
      <c r="F47" t="s">
        <v>263</v>
      </c>
      <c r="G47">
        <v>15</v>
      </c>
      <c r="H47">
        <v>63374540</v>
      </c>
      <c r="I47">
        <v>63374599</v>
      </c>
      <c r="J47" t="s">
        <v>762</v>
      </c>
      <c r="K47">
        <v>51</v>
      </c>
      <c r="L47" t="s">
        <v>268</v>
      </c>
      <c r="M47" s="16">
        <v>59</v>
      </c>
      <c r="N47" s="62">
        <v>63374594</v>
      </c>
      <c r="O47" s="62">
        <v>1</v>
      </c>
    </row>
    <row r="48" spans="1:15">
      <c r="A48">
        <v>15</v>
      </c>
      <c r="B48">
        <v>63374494</v>
      </c>
      <c r="C48">
        <v>63374694</v>
      </c>
      <c r="D48" t="s">
        <v>718</v>
      </c>
      <c r="E48" t="s">
        <v>262</v>
      </c>
      <c r="F48" t="s">
        <v>263</v>
      </c>
      <c r="G48">
        <v>15</v>
      </c>
      <c r="H48">
        <v>63374542</v>
      </c>
      <c r="I48">
        <v>63374611</v>
      </c>
      <c r="J48" t="s">
        <v>763</v>
      </c>
      <c r="K48">
        <v>60</v>
      </c>
      <c r="L48" t="s">
        <v>268</v>
      </c>
      <c r="M48" s="16">
        <v>69</v>
      </c>
      <c r="N48" s="62">
        <v>63374594</v>
      </c>
      <c r="O48" s="62">
        <v>1</v>
      </c>
    </row>
    <row r="49" spans="1:18">
      <c r="A49">
        <v>15</v>
      </c>
      <c r="B49">
        <v>63374494</v>
      </c>
      <c r="C49">
        <v>63374694</v>
      </c>
      <c r="D49" t="s">
        <v>718</v>
      </c>
      <c r="E49" t="s">
        <v>262</v>
      </c>
      <c r="F49" t="s">
        <v>263</v>
      </c>
      <c r="G49">
        <v>15</v>
      </c>
      <c r="H49">
        <v>63374545</v>
      </c>
      <c r="I49">
        <v>63374645</v>
      </c>
      <c r="J49" t="s">
        <v>764</v>
      </c>
      <c r="K49">
        <v>60</v>
      </c>
      <c r="L49" t="s">
        <v>268</v>
      </c>
      <c r="M49" s="16">
        <v>100</v>
      </c>
      <c r="N49" s="62">
        <v>63374594</v>
      </c>
      <c r="O49" s="62">
        <v>1</v>
      </c>
    </row>
    <row r="50" spans="1:18">
      <c r="A50">
        <v>15</v>
      </c>
      <c r="B50">
        <v>63374494</v>
      </c>
      <c r="C50">
        <v>63374694</v>
      </c>
      <c r="D50" t="s">
        <v>718</v>
      </c>
      <c r="E50" t="s">
        <v>262</v>
      </c>
      <c r="F50" t="s">
        <v>263</v>
      </c>
      <c r="G50">
        <v>15</v>
      </c>
      <c r="H50">
        <v>63374555</v>
      </c>
      <c r="I50">
        <v>63374599</v>
      </c>
      <c r="J50" t="s">
        <v>765</v>
      </c>
      <c r="K50">
        <v>0</v>
      </c>
      <c r="L50" t="s">
        <v>268</v>
      </c>
      <c r="M50" s="16">
        <v>44</v>
      </c>
      <c r="N50" s="62">
        <v>63374594</v>
      </c>
      <c r="O50" s="62">
        <v>1</v>
      </c>
    </row>
    <row r="51" spans="1:18">
      <c r="A51">
        <v>15</v>
      </c>
      <c r="B51">
        <v>63374494</v>
      </c>
      <c r="C51">
        <v>63374694</v>
      </c>
      <c r="D51" t="s">
        <v>718</v>
      </c>
      <c r="E51" t="s">
        <v>262</v>
      </c>
      <c r="F51" t="s">
        <v>263</v>
      </c>
      <c r="G51">
        <v>15</v>
      </c>
      <c r="H51">
        <v>63374555</v>
      </c>
      <c r="I51">
        <v>63374656</v>
      </c>
      <c r="J51" t="s">
        <v>766</v>
      </c>
      <c r="K51">
        <v>60</v>
      </c>
      <c r="L51" t="s">
        <v>268</v>
      </c>
      <c r="M51" s="16">
        <v>101</v>
      </c>
      <c r="N51" s="62">
        <v>63374594</v>
      </c>
      <c r="O51" s="62">
        <v>1</v>
      </c>
    </row>
    <row r="52" spans="1:18">
      <c r="A52">
        <v>15</v>
      </c>
      <c r="B52">
        <v>63374494</v>
      </c>
      <c r="C52">
        <v>63374694</v>
      </c>
      <c r="D52" t="s">
        <v>718</v>
      </c>
      <c r="E52" t="s">
        <v>262</v>
      </c>
      <c r="F52" t="s">
        <v>263</v>
      </c>
      <c r="G52">
        <v>15</v>
      </c>
      <c r="H52">
        <v>63374556</v>
      </c>
      <c r="I52">
        <v>63374644</v>
      </c>
      <c r="J52" t="s">
        <v>767</v>
      </c>
      <c r="K52">
        <v>60</v>
      </c>
      <c r="L52" t="s">
        <v>263</v>
      </c>
      <c r="M52" s="16">
        <v>88</v>
      </c>
      <c r="N52" s="62">
        <v>63374594</v>
      </c>
      <c r="O52" s="62">
        <v>1</v>
      </c>
    </row>
    <row r="53" spans="1:18">
      <c r="A53">
        <v>15</v>
      </c>
      <c r="B53">
        <v>63374494</v>
      </c>
      <c r="C53">
        <v>63374694</v>
      </c>
      <c r="D53" t="s">
        <v>718</v>
      </c>
      <c r="E53" t="s">
        <v>262</v>
      </c>
      <c r="F53" t="s">
        <v>263</v>
      </c>
      <c r="G53">
        <v>15</v>
      </c>
      <c r="H53">
        <v>63374559</v>
      </c>
      <c r="I53">
        <v>63374659</v>
      </c>
      <c r="J53" t="s">
        <v>768</v>
      </c>
      <c r="K53">
        <v>60</v>
      </c>
      <c r="L53" t="s">
        <v>268</v>
      </c>
      <c r="M53" s="16">
        <v>100</v>
      </c>
      <c r="N53" s="62">
        <v>63374594</v>
      </c>
      <c r="O53" s="62">
        <v>1</v>
      </c>
    </row>
    <row r="54" spans="1:18">
      <c r="A54">
        <v>15</v>
      </c>
      <c r="B54">
        <v>63374494</v>
      </c>
      <c r="C54">
        <v>63374694</v>
      </c>
      <c r="D54" t="s">
        <v>718</v>
      </c>
      <c r="E54" t="s">
        <v>262</v>
      </c>
      <c r="F54" t="s">
        <v>263</v>
      </c>
      <c r="G54">
        <v>15</v>
      </c>
      <c r="H54">
        <v>63374560</v>
      </c>
      <c r="I54">
        <v>63374598</v>
      </c>
      <c r="J54" s="53" t="s">
        <v>769</v>
      </c>
      <c r="K54">
        <v>0</v>
      </c>
      <c r="L54" t="s">
        <v>268</v>
      </c>
      <c r="M54" s="16">
        <v>38</v>
      </c>
      <c r="N54" s="62">
        <v>63374594</v>
      </c>
      <c r="O54" s="62">
        <v>1</v>
      </c>
      <c r="P54" s="63" t="s">
        <v>1018</v>
      </c>
      <c r="Q54" t="s">
        <v>1019</v>
      </c>
      <c r="R54" s="65" t="s">
        <v>1022</v>
      </c>
    </row>
    <row r="55" spans="1:18">
      <c r="A55">
        <v>15</v>
      </c>
      <c r="B55">
        <v>63374494</v>
      </c>
      <c r="C55">
        <v>63374694</v>
      </c>
      <c r="D55" t="s">
        <v>718</v>
      </c>
      <c r="E55" t="s">
        <v>262</v>
      </c>
      <c r="F55" t="s">
        <v>263</v>
      </c>
      <c r="G55">
        <v>15</v>
      </c>
      <c r="H55">
        <v>63374562</v>
      </c>
      <c r="I55">
        <v>63374662</v>
      </c>
      <c r="J55" t="s">
        <v>770</v>
      </c>
      <c r="K55">
        <v>60</v>
      </c>
      <c r="L55" t="s">
        <v>263</v>
      </c>
      <c r="M55" s="16">
        <v>100</v>
      </c>
      <c r="N55" s="62">
        <v>63374594</v>
      </c>
      <c r="O55" s="62">
        <v>1</v>
      </c>
    </row>
    <row r="56" spans="1:18">
      <c r="A56">
        <v>15</v>
      </c>
      <c r="B56">
        <v>63374494</v>
      </c>
      <c r="C56">
        <v>63374694</v>
      </c>
      <c r="D56" t="s">
        <v>718</v>
      </c>
      <c r="E56" t="s">
        <v>262</v>
      </c>
      <c r="F56" t="s">
        <v>263</v>
      </c>
      <c r="G56">
        <v>15</v>
      </c>
      <c r="H56">
        <v>63374564</v>
      </c>
      <c r="I56">
        <v>63374585</v>
      </c>
      <c r="J56" t="s">
        <v>771</v>
      </c>
      <c r="K56">
        <v>40</v>
      </c>
      <c r="L56" t="s">
        <v>268</v>
      </c>
      <c r="M56" s="16">
        <v>21</v>
      </c>
      <c r="N56" s="62">
        <v>63374594</v>
      </c>
      <c r="O56" s="62" t="s">
        <v>981</v>
      </c>
    </row>
    <row r="57" spans="1:18">
      <c r="A57">
        <v>15</v>
      </c>
      <c r="B57">
        <v>63374494</v>
      </c>
      <c r="C57">
        <v>63374694</v>
      </c>
      <c r="D57" t="s">
        <v>718</v>
      </c>
      <c r="E57" t="s">
        <v>262</v>
      </c>
      <c r="F57" t="s">
        <v>263</v>
      </c>
      <c r="G57">
        <v>15</v>
      </c>
      <c r="H57">
        <v>63374564</v>
      </c>
      <c r="I57">
        <v>63374664</v>
      </c>
      <c r="J57" t="s">
        <v>772</v>
      </c>
      <c r="K57">
        <v>60</v>
      </c>
      <c r="L57" t="s">
        <v>268</v>
      </c>
      <c r="M57" s="37">
        <v>100</v>
      </c>
      <c r="N57" s="62">
        <v>63374594</v>
      </c>
      <c r="O57" s="62">
        <v>1</v>
      </c>
    </row>
    <row r="58" spans="1:18">
      <c r="A58">
        <v>15</v>
      </c>
      <c r="B58">
        <v>63374494</v>
      </c>
      <c r="C58">
        <v>63374694</v>
      </c>
      <c r="D58" t="s">
        <v>718</v>
      </c>
      <c r="E58" t="s">
        <v>262</v>
      </c>
      <c r="F58" t="s">
        <v>263</v>
      </c>
      <c r="G58">
        <v>15</v>
      </c>
      <c r="H58">
        <v>63374565</v>
      </c>
      <c r="I58">
        <v>63374665</v>
      </c>
      <c r="J58" t="s">
        <v>773</v>
      </c>
      <c r="K58">
        <v>60</v>
      </c>
      <c r="L58" t="s">
        <v>263</v>
      </c>
      <c r="M58" s="37">
        <v>100</v>
      </c>
      <c r="N58" s="62">
        <v>63374594</v>
      </c>
      <c r="O58" s="62">
        <v>1</v>
      </c>
    </row>
    <row r="59" spans="1:18">
      <c r="A59">
        <v>15</v>
      </c>
      <c r="B59">
        <v>63374494</v>
      </c>
      <c r="C59">
        <v>63374694</v>
      </c>
      <c r="D59" t="s">
        <v>718</v>
      </c>
      <c r="E59" t="s">
        <v>262</v>
      </c>
      <c r="F59" t="s">
        <v>263</v>
      </c>
      <c r="G59">
        <v>15</v>
      </c>
      <c r="H59">
        <v>63374566</v>
      </c>
      <c r="I59">
        <v>63374666</v>
      </c>
      <c r="J59" t="s">
        <v>774</v>
      </c>
      <c r="K59">
        <v>60</v>
      </c>
      <c r="L59" t="s">
        <v>268</v>
      </c>
      <c r="M59" s="37">
        <v>100</v>
      </c>
      <c r="N59" s="62">
        <v>63374594</v>
      </c>
      <c r="O59" s="62">
        <v>1</v>
      </c>
    </row>
    <row r="60" spans="1:18">
      <c r="A60">
        <v>15</v>
      </c>
      <c r="B60">
        <v>63374494</v>
      </c>
      <c r="C60">
        <v>63374694</v>
      </c>
      <c r="D60" t="s">
        <v>718</v>
      </c>
      <c r="E60" t="s">
        <v>262</v>
      </c>
      <c r="F60" t="s">
        <v>263</v>
      </c>
      <c r="G60">
        <v>15</v>
      </c>
      <c r="H60">
        <v>63374571</v>
      </c>
      <c r="I60">
        <v>63374671</v>
      </c>
      <c r="J60" t="s">
        <v>775</v>
      </c>
      <c r="K60">
        <v>60</v>
      </c>
      <c r="L60" t="s">
        <v>268</v>
      </c>
      <c r="M60" s="37">
        <v>100</v>
      </c>
      <c r="N60" s="62">
        <v>63374594</v>
      </c>
      <c r="O60" s="62">
        <v>1</v>
      </c>
    </row>
    <row r="61" spans="1:18">
      <c r="A61">
        <v>15</v>
      </c>
      <c r="B61">
        <v>63374494</v>
      </c>
      <c r="C61">
        <v>63374694</v>
      </c>
      <c r="D61" t="s">
        <v>718</v>
      </c>
      <c r="E61" t="s">
        <v>262</v>
      </c>
      <c r="F61" t="s">
        <v>263</v>
      </c>
      <c r="G61">
        <v>15</v>
      </c>
      <c r="H61">
        <v>63374572</v>
      </c>
      <c r="I61">
        <v>63374672</v>
      </c>
      <c r="J61" t="s">
        <v>776</v>
      </c>
      <c r="K61">
        <v>60</v>
      </c>
      <c r="L61" t="s">
        <v>263</v>
      </c>
      <c r="M61" s="37">
        <v>100</v>
      </c>
      <c r="N61" s="62">
        <v>63374594</v>
      </c>
      <c r="O61" s="62">
        <v>1</v>
      </c>
    </row>
    <row r="62" spans="1:18">
      <c r="A62">
        <v>15</v>
      </c>
      <c r="B62">
        <v>63374494</v>
      </c>
      <c r="C62">
        <v>63374694</v>
      </c>
      <c r="D62" t="s">
        <v>718</v>
      </c>
      <c r="E62" t="s">
        <v>262</v>
      </c>
      <c r="F62" t="s">
        <v>263</v>
      </c>
      <c r="G62">
        <v>15</v>
      </c>
      <c r="H62">
        <v>63374581</v>
      </c>
      <c r="I62">
        <v>63374681</v>
      </c>
      <c r="J62" t="s">
        <v>777</v>
      </c>
      <c r="K62">
        <v>60</v>
      </c>
      <c r="L62" t="s">
        <v>263</v>
      </c>
      <c r="M62" s="37">
        <v>100</v>
      </c>
      <c r="N62" s="62">
        <v>63374594</v>
      </c>
      <c r="O62" s="62">
        <v>1</v>
      </c>
    </row>
    <row r="63" spans="1:18">
      <c r="A63">
        <v>15</v>
      </c>
      <c r="B63">
        <v>63374494</v>
      </c>
      <c r="C63">
        <v>63374694</v>
      </c>
      <c r="D63" t="s">
        <v>718</v>
      </c>
      <c r="E63" t="s">
        <v>262</v>
      </c>
      <c r="F63" t="s">
        <v>263</v>
      </c>
      <c r="G63">
        <v>15</v>
      </c>
      <c r="H63">
        <v>63374582</v>
      </c>
      <c r="I63">
        <v>63374682</v>
      </c>
      <c r="J63" t="s">
        <v>778</v>
      </c>
      <c r="K63">
        <v>60</v>
      </c>
      <c r="L63" t="s">
        <v>263</v>
      </c>
      <c r="M63" s="37">
        <v>100</v>
      </c>
      <c r="N63" s="62">
        <v>63374594</v>
      </c>
      <c r="O63" s="62">
        <v>1</v>
      </c>
    </row>
    <row r="64" spans="1:18">
      <c r="A64">
        <v>15</v>
      </c>
      <c r="B64">
        <v>63374494</v>
      </c>
      <c r="C64">
        <v>63374694</v>
      </c>
      <c r="D64" t="s">
        <v>718</v>
      </c>
      <c r="E64" t="s">
        <v>262</v>
      </c>
      <c r="F64" t="s">
        <v>263</v>
      </c>
      <c r="G64">
        <v>15</v>
      </c>
      <c r="H64">
        <v>63374584</v>
      </c>
      <c r="I64">
        <v>63374684</v>
      </c>
      <c r="J64" t="s">
        <v>779</v>
      </c>
      <c r="K64">
        <v>60</v>
      </c>
      <c r="L64" t="s">
        <v>263</v>
      </c>
      <c r="M64" s="37">
        <v>100</v>
      </c>
      <c r="N64" s="62">
        <v>63374594</v>
      </c>
      <c r="O64" s="62">
        <v>1</v>
      </c>
    </row>
    <row r="65" spans="1:27">
      <c r="A65">
        <v>15</v>
      </c>
      <c r="B65">
        <v>63374494</v>
      </c>
      <c r="C65">
        <v>63374694</v>
      </c>
      <c r="D65" t="s">
        <v>718</v>
      </c>
      <c r="E65" t="s">
        <v>262</v>
      </c>
      <c r="F65" t="s">
        <v>263</v>
      </c>
      <c r="G65">
        <v>15</v>
      </c>
      <c r="H65">
        <v>63374584</v>
      </c>
      <c r="I65">
        <v>63374684</v>
      </c>
      <c r="J65" t="s">
        <v>780</v>
      </c>
      <c r="K65">
        <v>60</v>
      </c>
      <c r="L65" t="s">
        <v>263</v>
      </c>
      <c r="M65" s="37">
        <v>100</v>
      </c>
      <c r="N65" s="62">
        <v>63374594</v>
      </c>
      <c r="O65" s="62">
        <v>1</v>
      </c>
    </row>
    <row r="66" spans="1:27">
      <c r="A66">
        <v>15</v>
      </c>
      <c r="B66">
        <v>63374494</v>
      </c>
      <c r="C66">
        <v>63374694</v>
      </c>
      <c r="D66" t="s">
        <v>718</v>
      </c>
      <c r="E66" t="s">
        <v>262</v>
      </c>
      <c r="F66" t="s">
        <v>263</v>
      </c>
      <c r="G66">
        <v>15</v>
      </c>
      <c r="H66">
        <v>63374584</v>
      </c>
      <c r="I66">
        <v>63374684</v>
      </c>
      <c r="J66" t="s">
        <v>781</v>
      </c>
      <c r="K66">
        <v>60</v>
      </c>
      <c r="L66" t="s">
        <v>263</v>
      </c>
      <c r="M66" s="37">
        <v>100</v>
      </c>
      <c r="N66" s="62">
        <v>63374594</v>
      </c>
      <c r="O66" s="62">
        <v>1</v>
      </c>
    </row>
    <row r="67" spans="1:27">
      <c r="A67">
        <v>15</v>
      </c>
      <c r="B67">
        <v>63374494</v>
      </c>
      <c r="C67">
        <v>63374694</v>
      </c>
      <c r="D67" t="s">
        <v>718</v>
      </c>
      <c r="E67" t="s">
        <v>262</v>
      </c>
      <c r="F67" t="s">
        <v>263</v>
      </c>
      <c r="G67">
        <v>15</v>
      </c>
      <c r="H67">
        <v>63374585</v>
      </c>
      <c r="I67">
        <v>63374685</v>
      </c>
      <c r="J67" t="s">
        <v>782</v>
      </c>
      <c r="K67">
        <v>60</v>
      </c>
      <c r="L67" t="s">
        <v>263</v>
      </c>
      <c r="M67" s="37">
        <v>100</v>
      </c>
      <c r="N67" s="62">
        <v>63374594</v>
      </c>
      <c r="O67" s="62">
        <v>1</v>
      </c>
    </row>
    <row r="68" spans="1:27">
      <c r="A68">
        <v>15</v>
      </c>
      <c r="B68">
        <v>63374494</v>
      </c>
      <c r="C68">
        <v>63374694</v>
      </c>
      <c r="D68" t="s">
        <v>718</v>
      </c>
      <c r="E68" t="s">
        <v>262</v>
      </c>
      <c r="F68" t="s">
        <v>263</v>
      </c>
      <c r="G68">
        <v>15</v>
      </c>
      <c r="H68">
        <v>63374586</v>
      </c>
      <c r="I68">
        <v>63374686</v>
      </c>
      <c r="J68" t="s">
        <v>783</v>
      </c>
      <c r="K68">
        <v>60</v>
      </c>
      <c r="L68" t="s">
        <v>268</v>
      </c>
      <c r="M68" s="37">
        <v>100</v>
      </c>
      <c r="N68" s="62">
        <v>63374594</v>
      </c>
      <c r="O68" s="62">
        <v>1</v>
      </c>
    </row>
    <row r="69" spans="1:27">
      <c r="A69">
        <v>15</v>
      </c>
      <c r="B69">
        <v>63374494</v>
      </c>
      <c r="C69">
        <v>63374694</v>
      </c>
      <c r="D69" t="s">
        <v>718</v>
      </c>
      <c r="E69" t="s">
        <v>262</v>
      </c>
      <c r="F69" t="s">
        <v>263</v>
      </c>
      <c r="G69">
        <v>15</v>
      </c>
      <c r="H69">
        <v>63374590</v>
      </c>
      <c r="I69">
        <v>63374690</v>
      </c>
      <c r="J69" t="s">
        <v>784</v>
      </c>
      <c r="K69">
        <v>60</v>
      </c>
      <c r="L69" t="s">
        <v>263</v>
      </c>
      <c r="M69" s="37">
        <v>100</v>
      </c>
      <c r="N69" s="62">
        <v>63374594</v>
      </c>
      <c r="O69" s="62">
        <v>1</v>
      </c>
    </row>
    <row r="70" spans="1:27">
      <c r="A70">
        <v>15</v>
      </c>
      <c r="B70">
        <v>63374494</v>
      </c>
      <c r="C70">
        <v>63374694</v>
      </c>
      <c r="D70" t="s">
        <v>718</v>
      </c>
      <c r="E70" t="s">
        <v>262</v>
      </c>
      <c r="F70" t="s">
        <v>263</v>
      </c>
      <c r="G70">
        <v>15</v>
      </c>
      <c r="H70">
        <v>63374592</v>
      </c>
      <c r="I70">
        <v>63374630</v>
      </c>
      <c r="J70" s="53" t="s">
        <v>285</v>
      </c>
      <c r="K70">
        <v>0</v>
      </c>
      <c r="L70" t="s">
        <v>263</v>
      </c>
      <c r="M70" s="16">
        <v>38</v>
      </c>
      <c r="N70" s="62">
        <v>63374594</v>
      </c>
      <c r="O70" s="62">
        <v>1</v>
      </c>
      <c r="P70" s="64" t="s">
        <v>985</v>
      </c>
      <c r="Q70" t="s">
        <v>1023</v>
      </c>
      <c r="R70" s="67">
        <v>1</v>
      </c>
      <c r="S70" s="67">
        <v>63</v>
      </c>
      <c r="T70" s="68" t="s">
        <v>989</v>
      </c>
      <c r="U70" s="67">
        <v>1</v>
      </c>
      <c r="V70" s="67">
        <v>63</v>
      </c>
      <c r="W70" s="67" t="s">
        <v>990</v>
      </c>
      <c r="X70" s="67" t="s">
        <v>997</v>
      </c>
      <c r="Y70" s="67">
        <v>0.98409999999999997</v>
      </c>
      <c r="Z70" s="67">
        <v>1</v>
      </c>
      <c r="AA70" s="67">
        <v>554</v>
      </c>
    </row>
    <row r="71" spans="1:27">
      <c r="A71">
        <v>15</v>
      </c>
      <c r="B71">
        <v>63374494</v>
      </c>
      <c r="C71">
        <v>63374694</v>
      </c>
      <c r="D71" t="s">
        <v>718</v>
      </c>
      <c r="E71" t="s">
        <v>262</v>
      </c>
      <c r="F71" t="s">
        <v>263</v>
      </c>
      <c r="G71">
        <v>15</v>
      </c>
      <c r="H71">
        <v>63374592</v>
      </c>
      <c r="I71">
        <v>63374659</v>
      </c>
      <c r="J71" t="s">
        <v>290</v>
      </c>
      <c r="K71">
        <v>60</v>
      </c>
      <c r="L71" t="s">
        <v>263</v>
      </c>
      <c r="M71" s="16">
        <v>67</v>
      </c>
      <c r="N71" s="62">
        <v>63374594</v>
      </c>
      <c r="O71" s="62">
        <v>1</v>
      </c>
    </row>
    <row r="72" spans="1:27">
      <c r="A72">
        <v>15</v>
      </c>
      <c r="B72">
        <v>63374494</v>
      </c>
      <c r="C72">
        <v>63374694</v>
      </c>
      <c r="D72" t="s">
        <v>718</v>
      </c>
      <c r="E72" t="s">
        <v>262</v>
      </c>
      <c r="F72" t="s">
        <v>263</v>
      </c>
      <c r="G72">
        <v>15</v>
      </c>
      <c r="H72">
        <v>63374592</v>
      </c>
      <c r="I72">
        <v>63374670</v>
      </c>
      <c r="J72" t="s">
        <v>785</v>
      </c>
      <c r="K72">
        <v>60</v>
      </c>
      <c r="L72" t="s">
        <v>263</v>
      </c>
      <c r="M72" s="16">
        <v>78</v>
      </c>
      <c r="N72" s="62">
        <v>63374594</v>
      </c>
      <c r="O72" s="62">
        <v>1</v>
      </c>
    </row>
    <row r="73" spans="1:27">
      <c r="A73">
        <v>15</v>
      </c>
      <c r="B73">
        <v>63374494</v>
      </c>
      <c r="C73">
        <v>63374694</v>
      </c>
      <c r="D73" t="s">
        <v>718</v>
      </c>
      <c r="E73" t="s">
        <v>262</v>
      </c>
      <c r="F73" t="s">
        <v>263</v>
      </c>
      <c r="G73">
        <v>15</v>
      </c>
      <c r="H73">
        <v>63374592</v>
      </c>
      <c r="I73">
        <v>63374639</v>
      </c>
      <c r="J73" t="s">
        <v>287</v>
      </c>
      <c r="K73">
        <v>0</v>
      </c>
      <c r="L73" t="s">
        <v>263</v>
      </c>
      <c r="M73" s="16">
        <v>47</v>
      </c>
      <c r="N73" s="62">
        <v>63374594</v>
      </c>
      <c r="O73" s="62">
        <v>1</v>
      </c>
    </row>
    <row r="74" spans="1:27">
      <c r="A74">
        <v>15</v>
      </c>
      <c r="B74">
        <v>63374494</v>
      </c>
      <c r="C74">
        <v>63374694</v>
      </c>
      <c r="D74" t="s">
        <v>718</v>
      </c>
      <c r="E74" t="s">
        <v>262</v>
      </c>
      <c r="F74" t="s">
        <v>263</v>
      </c>
      <c r="G74">
        <v>15</v>
      </c>
      <c r="H74">
        <v>63374592</v>
      </c>
      <c r="I74">
        <v>63374636</v>
      </c>
      <c r="J74" t="s">
        <v>286</v>
      </c>
      <c r="K74">
        <v>0</v>
      </c>
      <c r="L74" t="s">
        <v>263</v>
      </c>
      <c r="M74" s="16">
        <v>44</v>
      </c>
      <c r="N74" s="62">
        <v>63374594</v>
      </c>
      <c r="O74" s="62">
        <v>1</v>
      </c>
    </row>
    <row r="75" spans="1:27">
      <c r="A75">
        <v>15</v>
      </c>
      <c r="B75">
        <v>63374494</v>
      </c>
      <c r="C75">
        <v>63374694</v>
      </c>
      <c r="D75" t="s">
        <v>718</v>
      </c>
      <c r="E75" t="s">
        <v>262</v>
      </c>
      <c r="F75" t="s">
        <v>263</v>
      </c>
      <c r="G75">
        <v>15</v>
      </c>
      <c r="H75">
        <v>63374592</v>
      </c>
      <c r="I75">
        <v>63374645</v>
      </c>
      <c r="J75" t="s">
        <v>288</v>
      </c>
      <c r="K75">
        <v>52</v>
      </c>
      <c r="L75" t="s">
        <v>263</v>
      </c>
      <c r="M75" s="16">
        <v>53</v>
      </c>
      <c r="N75" s="62">
        <v>63374594</v>
      </c>
      <c r="O75" s="62">
        <v>1</v>
      </c>
    </row>
    <row r="76" spans="1:27">
      <c r="A76">
        <v>15</v>
      </c>
      <c r="B76">
        <v>63374494</v>
      </c>
      <c r="C76">
        <v>63374694</v>
      </c>
      <c r="D76" t="s">
        <v>718</v>
      </c>
      <c r="E76" t="s">
        <v>262</v>
      </c>
      <c r="F76" t="s">
        <v>263</v>
      </c>
      <c r="G76">
        <v>15</v>
      </c>
      <c r="H76">
        <v>63374592</v>
      </c>
      <c r="I76">
        <v>63374651</v>
      </c>
      <c r="J76" t="s">
        <v>289</v>
      </c>
      <c r="K76">
        <v>60</v>
      </c>
      <c r="L76" t="s">
        <v>263</v>
      </c>
      <c r="M76" s="16">
        <v>59</v>
      </c>
      <c r="N76" s="62">
        <v>63374594</v>
      </c>
      <c r="O76" s="62">
        <v>1</v>
      </c>
    </row>
    <row r="77" spans="1:27">
      <c r="A77">
        <v>15</v>
      </c>
      <c r="B77">
        <v>63374494</v>
      </c>
      <c r="C77">
        <v>63374694</v>
      </c>
      <c r="D77" t="s">
        <v>718</v>
      </c>
      <c r="E77" t="s">
        <v>262</v>
      </c>
      <c r="F77" t="s">
        <v>263</v>
      </c>
      <c r="G77">
        <v>15</v>
      </c>
      <c r="H77">
        <v>63374592</v>
      </c>
      <c r="I77">
        <v>63374674</v>
      </c>
      <c r="J77" t="s">
        <v>786</v>
      </c>
      <c r="K77">
        <v>60</v>
      </c>
      <c r="L77" t="s">
        <v>263</v>
      </c>
      <c r="M77" s="16">
        <v>82</v>
      </c>
      <c r="N77" s="62">
        <v>63374594</v>
      </c>
      <c r="O77" s="62">
        <v>1</v>
      </c>
    </row>
    <row r="78" spans="1:27">
      <c r="A78">
        <v>15</v>
      </c>
      <c r="B78">
        <v>63374494</v>
      </c>
      <c r="C78">
        <v>63374694</v>
      </c>
      <c r="D78" t="s">
        <v>718</v>
      </c>
      <c r="E78" t="s">
        <v>262</v>
      </c>
      <c r="F78" t="s">
        <v>263</v>
      </c>
      <c r="G78">
        <v>15</v>
      </c>
      <c r="H78">
        <v>63374592</v>
      </c>
      <c r="I78">
        <v>63374624</v>
      </c>
      <c r="J78" s="53" t="s">
        <v>284</v>
      </c>
      <c r="K78">
        <v>0</v>
      </c>
      <c r="L78" t="s">
        <v>263</v>
      </c>
      <c r="M78" s="16">
        <v>32</v>
      </c>
      <c r="N78" s="62">
        <v>63374594</v>
      </c>
      <c r="O78" s="62">
        <v>1</v>
      </c>
      <c r="P78" s="64" t="s">
        <v>1020</v>
      </c>
      <c r="Q78" t="s">
        <v>1021</v>
      </c>
      <c r="R78" s="67">
        <v>1</v>
      </c>
      <c r="S78" s="67">
        <v>69</v>
      </c>
      <c r="T78" s="68" t="s">
        <v>989</v>
      </c>
      <c r="U78" s="67">
        <v>1</v>
      </c>
      <c r="V78" s="67">
        <v>69</v>
      </c>
      <c r="W78" s="67" t="s">
        <v>990</v>
      </c>
      <c r="X78" s="67" t="s">
        <v>997</v>
      </c>
      <c r="Y78" s="67">
        <v>0.98550000000000004</v>
      </c>
      <c r="Z78" s="67">
        <v>1</v>
      </c>
      <c r="AA78" s="67">
        <v>608</v>
      </c>
    </row>
    <row r="79" spans="1:27">
      <c r="A79">
        <v>15</v>
      </c>
      <c r="B79">
        <v>63374494</v>
      </c>
      <c r="C79">
        <v>63374694</v>
      </c>
      <c r="D79" t="s">
        <v>718</v>
      </c>
      <c r="E79" t="s">
        <v>262</v>
      </c>
      <c r="F79" t="s">
        <v>263</v>
      </c>
      <c r="G79">
        <v>15</v>
      </c>
      <c r="H79">
        <v>63374592</v>
      </c>
      <c r="I79">
        <v>63374669</v>
      </c>
      <c r="J79" t="s">
        <v>787</v>
      </c>
      <c r="K79">
        <v>60</v>
      </c>
      <c r="L79" t="s">
        <v>268</v>
      </c>
      <c r="M79" s="16">
        <v>77</v>
      </c>
      <c r="N79" s="62">
        <v>63374594</v>
      </c>
      <c r="O79" s="62">
        <v>1</v>
      </c>
    </row>
    <row r="80" spans="1:27">
      <c r="A80">
        <v>15</v>
      </c>
      <c r="B80">
        <v>63374494</v>
      </c>
      <c r="C80">
        <v>63374694</v>
      </c>
      <c r="D80" t="s">
        <v>718</v>
      </c>
      <c r="E80" t="s">
        <v>262</v>
      </c>
      <c r="F80" t="s">
        <v>263</v>
      </c>
      <c r="G80">
        <v>15</v>
      </c>
      <c r="H80">
        <v>63374593</v>
      </c>
      <c r="I80">
        <v>63374693</v>
      </c>
      <c r="J80" t="s">
        <v>788</v>
      </c>
      <c r="K80">
        <v>60</v>
      </c>
      <c r="L80" t="s">
        <v>263</v>
      </c>
      <c r="M80" s="16">
        <v>100</v>
      </c>
      <c r="N80" s="62">
        <v>63374594</v>
      </c>
      <c r="O80" s="62">
        <v>1</v>
      </c>
    </row>
    <row r="81" spans="1:15">
      <c r="A81">
        <v>15</v>
      </c>
      <c r="B81">
        <v>63374494</v>
      </c>
      <c r="C81">
        <v>63374694</v>
      </c>
      <c r="D81" t="s">
        <v>718</v>
      </c>
      <c r="E81" t="s">
        <v>262</v>
      </c>
      <c r="F81" t="s">
        <v>263</v>
      </c>
      <c r="G81">
        <v>15</v>
      </c>
      <c r="H81">
        <v>63374597</v>
      </c>
      <c r="I81">
        <v>63374697</v>
      </c>
      <c r="J81" t="s">
        <v>789</v>
      </c>
      <c r="K81">
        <v>60</v>
      </c>
      <c r="L81" t="s">
        <v>263</v>
      </c>
      <c r="M81" s="16">
        <v>97</v>
      </c>
      <c r="N81" s="62">
        <v>63374594</v>
      </c>
      <c r="O81" s="62" t="s">
        <v>981</v>
      </c>
    </row>
    <row r="82" spans="1:15">
      <c r="A82">
        <v>15</v>
      </c>
      <c r="B82">
        <v>63374494</v>
      </c>
      <c r="C82">
        <v>63374694</v>
      </c>
      <c r="D82" t="s">
        <v>718</v>
      </c>
      <c r="E82" t="s">
        <v>262</v>
      </c>
      <c r="F82" t="s">
        <v>263</v>
      </c>
      <c r="G82">
        <v>15</v>
      </c>
      <c r="H82">
        <v>63374597</v>
      </c>
      <c r="I82">
        <v>63374697</v>
      </c>
      <c r="J82" t="s">
        <v>790</v>
      </c>
      <c r="K82">
        <v>60</v>
      </c>
      <c r="L82" t="s">
        <v>268</v>
      </c>
      <c r="M82" s="16">
        <v>97</v>
      </c>
      <c r="N82" s="62">
        <v>63374594</v>
      </c>
      <c r="O82" s="62" t="s">
        <v>981</v>
      </c>
    </row>
    <row r="83" spans="1:15">
      <c r="A83">
        <v>15</v>
      </c>
      <c r="B83">
        <v>63374494</v>
      </c>
      <c r="C83">
        <v>63374694</v>
      </c>
      <c r="D83" t="s">
        <v>718</v>
      </c>
      <c r="E83" t="s">
        <v>262</v>
      </c>
      <c r="F83" t="s">
        <v>263</v>
      </c>
      <c r="G83">
        <v>15</v>
      </c>
      <c r="H83">
        <v>63374597</v>
      </c>
      <c r="I83">
        <v>63374697</v>
      </c>
      <c r="J83" t="s">
        <v>791</v>
      </c>
      <c r="K83">
        <v>60</v>
      </c>
      <c r="L83" t="s">
        <v>268</v>
      </c>
      <c r="M83" s="16">
        <v>97</v>
      </c>
      <c r="N83" s="62">
        <v>63374594</v>
      </c>
      <c r="O83" s="62" t="s">
        <v>981</v>
      </c>
    </row>
    <row r="84" spans="1:15">
      <c r="A84">
        <v>15</v>
      </c>
      <c r="B84">
        <v>63374494</v>
      </c>
      <c r="C84">
        <v>63374694</v>
      </c>
      <c r="D84" t="s">
        <v>718</v>
      </c>
      <c r="E84" t="s">
        <v>262</v>
      </c>
      <c r="F84" t="s">
        <v>263</v>
      </c>
      <c r="G84">
        <v>15</v>
      </c>
      <c r="H84">
        <v>63374598</v>
      </c>
      <c r="I84">
        <v>63374698</v>
      </c>
      <c r="J84" t="s">
        <v>792</v>
      </c>
      <c r="K84">
        <v>60</v>
      </c>
      <c r="L84" t="s">
        <v>263</v>
      </c>
      <c r="M84" s="16">
        <v>96</v>
      </c>
      <c r="N84" s="62">
        <v>63374594</v>
      </c>
      <c r="O84" s="62" t="s">
        <v>981</v>
      </c>
    </row>
    <row r="85" spans="1:15">
      <c r="A85">
        <v>15</v>
      </c>
      <c r="B85">
        <v>63374494</v>
      </c>
      <c r="C85">
        <v>63374694</v>
      </c>
      <c r="D85" t="s">
        <v>718</v>
      </c>
      <c r="E85" t="s">
        <v>262</v>
      </c>
      <c r="F85" t="s">
        <v>263</v>
      </c>
      <c r="G85">
        <v>15</v>
      </c>
      <c r="H85">
        <v>63374602</v>
      </c>
      <c r="I85">
        <v>63374702</v>
      </c>
      <c r="J85" t="s">
        <v>793</v>
      </c>
      <c r="K85">
        <v>60</v>
      </c>
      <c r="L85" t="s">
        <v>268</v>
      </c>
      <c r="M85" s="16">
        <v>92</v>
      </c>
      <c r="N85" s="62">
        <v>63374594</v>
      </c>
      <c r="O85" s="62" t="s">
        <v>981</v>
      </c>
    </row>
    <row r="86" spans="1:15">
      <c r="A86">
        <v>15</v>
      </c>
      <c r="B86">
        <v>63374494</v>
      </c>
      <c r="C86">
        <v>63374694</v>
      </c>
      <c r="D86" t="s">
        <v>718</v>
      </c>
      <c r="E86" t="s">
        <v>262</v>
      </c>
      <c r="F86" t="s">
        <v>263</v>
      </c>
      <c r="G86">
        <v>15</v>
      </c>
      <c r="H86">
        <v>63374606</v>
      </c>
      <c r="I86">
        <v>63374706</v>
      </c>
      <c r="J86" t="s">
        <v>794</v>
      </c>
      <c r="K86">
        <v>60</v>
      </c>
      <c r="L86" t="s">
        <v>268</v>
      </c>
      <c r="M86" s="16">
        <v>88</v>
      </c>
      <c r="N86" s="62">
        <v>63374594</v>
      </c>
      <c r="O86" s="62" t="s">
        <v>981</v>
      </c>
    </row>
    <row r="87" spans="1:15">
      <c r="A87">
        <v>15</v>
      </c>
      <c r="B87">
        <v>63374494</v>
      </c>
      <c r="C87">
        <v>63374694</v>
      </c>
      <c r="D87" t="s">
        <v>718</v>
      </c>
      <c r="E87" t="s">
        <v>262</v>
      </c>
      <c r="F87" t="s">
        <v>263</v>
      </c>
      <c r="G87">
        <v>15</v>
      </c>
      <c r="H87">
        <v>63374607</v>
      </c>
      <c r="I87">
        <v>63374707</v>
      </c>
      <c r="J87" t="s">
        <v>795</v>
      </c>
      <c r="K87">
        <v>60</v>
      </c>
      <c r="L87" t="s">
        <v>268</v>
      </c>
      <c r="M87" s="16">
        <v>87</v>
      </c>
      <c r="N87" s="62">
        <v>63374594</v>
      </c>
      <c r="O87" s="62" t="s">
        <v>981</v>
      </c>
    </row>
    <row r="88" spans="1:15">
      <c r="A88">
        <v>15</v>
      </c>
      <c r="B88">
        <v>63374494</v>
      </c>
      <c r="C88">
        <v>63374694</v>
      </c>
      <c r="D88" t="s">
        <v>718</v>
      </c>
      <c r="E88" t="s">
        <v>262</v>
      </c>
      <c r="F88" t="s">
        <v>263</v>
      </c>
      <c r="G88">
        <v>15</v>
      </c>
      <c r="H88">
        <v>63374610</v>
      </c>
      <c r="I88">
        <v>63374710</v>
      </c>
      <c r="J88" t="s">
        <v>796</v>
      </c>
      <c r="K88">
        <v>60</v>
      </c>
      <c r="L88" t="s">
        <v>268</v>
      </c>
      <c r="M88" s="16">
        <v>84</v>
      </c>
      <c r="N88" s="62">
        <v>63374594</v>
      </c>
      <c r="O88" s="62" t="s">
        <v>981</v>
      </c>
    </row>
    <row r="89" spans="1:15">
      <c r="A89">
        <v>15</v>
      </c>
      <c r="B89">
        <v>63374494</v>
      </c>
      <c r="C89">
        <v>63374694</v>
      </c>
      <c r="D89" t="s">
        <v>718</v>
      </c>
      <c r="E89" t="s">
        <v>262</v>
      </c>
      <c r="F89" t="s">
        <v>263</v>
      </c>
      <c r="G89">
        <v>15</v>
      </c>
      <c r="H89">
        <v>63374611</v>
      </c>
      <c r="I89">
        <v>63374711</v>
      </c>
      <c r="J89" t="s">
        <v>797</v>
      </c>
      <c r="K89">
        <v>60</v>
      </c>
      <c r="L89" t="s">
        <v>268</v>
      </c>
      <c r="M89" s="16">
        <v>83</v>
      </c>
      <c r="N89" s="62">
        <v>63374594</v>
      </c>
      <c r="O89" s="62" t="s">
        <v>981</v>
      </c>
    </row>
    <row r="90" spans="1:15">
      <c r="A90">
        <v>15</v>
      </c>
      <c r="B90">
        <v>63374494</v>
      </c>
      <c r="C90">
        <v>63374694</v>
      </c>
      <c r="D90" t="s">
        <v>718</v>
      </c>
      <c r="E90" t="s">
        <v>262</v>
      </c>
      <c r="F90" t="s">
        <v>263</v>
      </c>
      <c r="G90">
        <v>15</v>
      </c>
      <c r="H90">
        <v>63374612</v>
      </c>
      <c r="I90">
        <v>63374712</v>
      </c>
      <c r="J90" t="s">
        <v>798</v>
      </c>
      <c r="K90">
        <v>60</v>
      </c>
      <c r="L90" t="s">
        <v>263</v>
      </c>
      <c r="M90" s="16">
        <v>82</v>
      </c>
      <c r="N90" s="62">
        <v>63374594</v>
      </c>
      <c r="O90" s="62" t="s">
        <v>981</v>
      </c>
    </row>
    <row r="91" spans="1:15">
      <c r="A91">
        <v>15</v>
      </c>
      <c r="B91">
        <v>63374494</v>
      </c>
      <c r="C91">
        <v>63374694</v>
      </c>
      <c r="D91" t="s">
        <v>718</v>
      </c>
      <c r="E91" t="s">
        <v>262</v>
      </c>
      <c r="F91" t="s">
        <v>263</v>
      </c>
      <c r="G91">
        <v>15</v>
      </c>
      <c r="H91">
        <v>63374617</v>
      </c>
      <c r="I91">
        <v>63374717</v>
      </c>
      <c r="J91" t="s">
        <v>799</v>
      </c>
      <c r="K91">
        <v>60</v>
      </c>
      <c r="L91" t="s">
        <v>268</v>
      </c>
      <c r="M91" s="16">
        <v>77</v>
      </c>
      <c r="N91" s="62">
        <v>63374594</v>
      </c>
      <c r="O91" s="62" t="s">
        <v>981</v>
      </c>
    </row>
    <row r="92" spans="1:15">
      <c r="A92">
        <v>15</v>
      </c>
      <c r="B92">
        <v>63374494</v>
      </c>
      <c r="C92">
        <v>63374694</v>
      </c>
      <c r="D92" t="s">
        <v>718</v>
      </c>
      <c r="E92" t="s">
        <v>262</v>
      </c>
      <c r="F92" t="s">
        <v>263</v>
      </c>
      <c r="G92">
        <v>15</v>
      </c>
      <c r="H92">
        <v>63374618</v>
      </c>
      <c r="I92">
        <v>63374718</v>
      </c>
      <c r="J92" t="s">
        <v>800</v>
      </c>
      <c r="K92">
        <v>60</v>
      </c>
      <c r="L92" t="s">
        <v>268</v>
      </c>
      <c r="M92" s="16">
        <v>76</v>
      </c>
      <c r="N92" s="62">
        <v>63374594</v>
      </c>
      <c r="O92" s="62" t="s">
        <v>981</v>
      </c>
    </row>
    <row r="93" spans="1:15">
      <c r="A93">
        <v>15</v>
      </c>
      <c r="B93">
        <v>63374494</v>
      </c>
      <c r="C93">
        <v>63374694</v>
      </c>
      <c r="D93" t="s">
        <v>718</v>
      </c>
      <c r="E93" t="s">
        <v>262</v>
      </c>
      <c r="F93" t="s">
        <v>263</v>
      </c>
      <c r="G93">
        <v>15</v>
      </c>
      <c r="H93">
        <v>63374622</v>
      </c>
      <c r="I93">
        <v>63374722</v>
      </c>
      <c r="J93" t="s">
        <v>801</v>
      </c>
      <c r="K93">
        <v>60</v>
      </c>
      <c r="L93" t="s">
        <v>268</v>
      </c>
      <c r="M93" s="16">
        <v>72</v>
      </c>
      <c r="N93" s="62">
        <v>63374594</v>
      </c>
      <c r="O93" s="62" t="s">
        <v>981</v>
      </c>
    </row>
    <row r="94" spans="1:15">
      <c r="A94">
        <v>15</v>
      </c>
      <c r="B94">
        <v>63374494</v>
      </c>
      <c r="C94">
        <v>63374694</v>
      </c>
      <c r="D94" t="s">
        <v>718</v>
      </c>
      <c r="E94" t="s">
        <v>262</v>
      </c>
      <c r="F94" t="s">
        <v>263</v>
      </c>
      <c r="G94">
        <v>15</v>
      </c>
      <c r="H94">
        <v>63374624</v>
      </c>
      <c r="I94">
        <v>63374724</v>
      </c>
      <c r="J94" t="s">
        <v>802</v>
      </c>
      <c r="K94">
        <v>60</v>
      </c>
      <c r="L94" t="s">
        <v>268</v>
      </c>
      <c r="M94" s="16">
        <v>70</v>
      </c>
      <c r="N94" s="62">
        <v>63374594</v>
      </c>
      <c r="O94" s="62" t="s">
        <v>981</v>
      </c>
    </row>
    <row r="95" spans="1:15">
      <c r="A95">
        <v>15</v>
      </c>
      <c r="B95">
        <v>63374494</v>
      </c>
      <c r="C95">
        <v>63374694</v>
      </c>
      <c r="D95" t="s">
        <v>718</v>
      </c>
      <c r="E95" t="s">
        <v>262</v>
      </c>
      <c r="F95" t="s">
        <v>263</v>
      </c>
      <c r="G95">
        <v>15</v>
      </c>
      <c r="H95">
        <v>63374630</v>
      </c>
      <c r="I95">
        <v>63374730</v>
      </c>
      <c r="J95" t="s">
        <v>803</v>
      </c>
      <c r="K95">
        <v>60</v>
      </c>
      <c r="L95" t="s">
        <v>263</v>
      </c>
      <c r="M95" s="16">
        <v>64</v>
      </c>
      <c r="N95" s="62">
        <v>63374594</v>
      </c>
      <c r="O95" s="62" t="s">
        <v>981</v>
      </c>
    </row>
    <row r="96" spans="1:15">
      <c r="A96">
        <v>15</v>
      </c>
      <c r="B96">
        <v>63374494</v>
      </c>
      <c r="C96">
        <v>63374694</v>
      </c>
      <c r="D96" t="s">
        <v>718</v>
      </c>
      <c r="E96" t="s">
        <v>262</v>
      </c>
      <c r="F96" t="s">
        <v>263</v>
      </c>
      <c r="G96">
        <v>15</v>
      </c>
      <c r="H96">
        <v>63374630</v>
      </c>
      <c r="I96">
        <v>63374730</v>
      </c>
      <c r="J96" t="s">
        <v>804</v>
      </c>
      <c r="K96">
        <v>60</v>
      </c>
      <c r="L96" t="s">
        <v>268</v>
      </c>
      <c r="M96" s="16">
        <v>64</v>
      </c>
      <c r="N96" s="62">
        <v>63374594</v>
      </c>
      <c r="O96" s="62" t="s">
        <v>981</v>
      </c>
    </row>
    <row r="97" spans="1:15">
      <c r="A97">
        <v>15</v>
      </c>
      <c r="B97">
        <v>63374494</v>
      </c>
      <c r="C97">
        <v>63374694</v>
      </c>
      <c r="D97" t="s">
        <v>718</v>
      </c>
      <c r="E97" t="s">
        <v>262</v>
      </c>
      <c r="F97" t="s">
        <v>263</v>
      </c>
      <c r="G97">
        <v>15</v>
      </c>
      <c r="H97">
        <v>63374631</v>
      </c>
      <c r="I97">
        <v>63374731</v>
      </c>
      <c r="J97" t="s">
        <v>805</v>
      </c>
      <c r="K97">
        <v>56</v>
      </c>
      <c r="L97" t="s">
        <v>268</v>
      </c>
      <c r="M97" s="16">
        <v>63</v>
      </c>
      <c r="N97" s="62">
        <v>63374594</v>
      </c>
      <c r="O97" s="62" t="s">
        <v>981</v>
      </c>
    </row>
    <row r="98" spans="1:15">
      <c r="A98">
        <v>15</v>
      </c>
      <c r="B98">
        <v>63374494</v>
      </c>
      <c r="C98">
        <v>63374694</v>
      </c>
      <c r="D98" t="s">
        <v>718</v>
      </c>
      <c r="E98" t="s">
        <v>262</v>
      </c>
      <c r="F98" t="s">
        <v>263</v>
      </c>
      <c r="G98">
        <v>15</v>
      </c>
      <c r="H98">
        <v>63374632</v>
      </c>
      <c r="I98">
        <v>63374732</v>
      </c>
      <c r="J98" t="s">
        <v>806</v>
      </c>
      <c r="K98">
        <v>60</v>
      </c>
      <c r="L98" t="s">
        <v>268</v>
      </c>
      <c r="M98" s="16">
        <v>62</v>
      </c>
      <c r="N98" s="62">
        <v>63374594</v>
      </c>
      <c r="O98" s="62" t="s">
        <v>981</v>
      </c>
    </row>
    <row r="99" spans="1:15">
      <c r="A99">
        <v>15</v>
      </c>
      <c r="B99">
        <v>63374494</v>
      </c>
      <c r="C99">
        <v>63374694</v>
      </c>
      <c r="D99" t="s">
        <v>718</v>
      </c>
      <c r="E99" t="s">
        <v>262</v>
      </c>
      <c r="F99" t="s">
        <v>263</v>
      </c>
      <c r="G99">
        <v>15</v>
      </c>
      <c r="H99">
        <v>63374637</v>
      </c>
      <c r="I99">
        <v>63374737</v>
      </c>
      <c r="J99" t="s">
        <v>807</v>
      </c>
      <c r="K99">
        <v>60</v>
      </c>
      <c r="L99" t="s">
        <v>263</v>
      </c>
      <c r="M99" s="16">
        <v>57</v>
      </c>
      <c r="N99" s="62">
        <v>63374594</v>
      </c>
      <c r="O99" s="62" t="s">
        <v>981</v>
      </c>
    </row>
    <row r="100" spans="1:15">
      <c r="A100">
        <v>15</v>
      </c>
      <c r="B100">
        <v>63374494</v>
      </c>
      <c r="C100">
        <v>63374694</v>
      </c>
      <c r="D100" t="s">
        <v>718</v>
      </c>
      <c r="E100" t="s">
        <v>262</v>
      </c>
      <c r="F100" t="s">
        <v>263</v>
      </c>
      <c r="G100">
        <v>15</v>
      </c>
      <c r="H100">
        <v>63374637</v>
      </c>
      <c r="I100">
        <v>63374737</v>
      </c>
      <c r="J100" t="s">
        <v>808</v>
      </c>
      <c r="K100">
        <v>60</v>
      </c>
      <c r="L100" t="s">
        <v>263</v>
      </c>
      <c r="M100" s="16">
        <v>57</v>
      </c>
      <c r="N100" s="62">
        <v>63374594</v>
      </c>
      <c r="O100" s="62" t="s">
        <v>981</v>
      </c>
    </row>
    <row r="101" spans="1:15">
      <c r="A101">
        <v>15</v>
      </c>
      <c r="B101">
        <v>63374494</v>
      </c>
      <c r="C101">
        <v>63374694</v>
      </c>
      <c r="D101" t="s">
        <v>718</v>
      </c>
      <c r="E101" t="s">
        <v>262</v>
      </c>
      <c r="F101" t="s">
        <v>263</v>
      </c>
      <c r="G101">
        <v>15</v>
      </c>
      <c r="H101">
        <v>63374637</v>
      </c>
      <c r="I101">
        <v>63374737</v>
      </c>
      <c r="J101" t="s">
        <v>809</v>
      </c>
      <c r="K101">
        <v>60</v>
      </c>
      <c r="L101" t="s">
        <v>263</v>
      </c>
      <c r="M101" s="16">
        <v>57</v>
      </c>
      <c r="N101" s="62">
        <v>63374594</v>
      </c>
      <c r="O101" s="62" t="s">
        <v>981</v>
      </c>
    </row>
    <row r="102" spans="1:15">
      <c r="A102">
        <v>15</v>
      </c>
      <c r="B102">
        <v>63374494</v>
      </c>
      <c r="C102">
        <v>63374694</v>
      </c>
      <c r="D102" t="s">
        <v>718</v>
      </c>
      <c r="E102" t="s">
        <v>262</v>
      </c>
      <c r="F102" t="s">
        <v>263</v>
      </c>
      <c r="G102">
        <v>15</v>
      </c>
      <c r="H102">
        <v>63374637</v>
      </c>
      <c r="I102">
        <v>63374737</v>
      </c>
      <c r="J102" t="s">
        <v>810</v>
      </c>
      <c r="K102">
        <v>60</v>
      </c>
      <c r="L102" t="s">
        <v>268</v>
      </c>
      <c r="M102" s="16">
        <v>57</v>
      </c>
      <c r="N102" s="62">
        <v>63374594</v>
      </c>
      <c r="O102" s="62" t="s">
        <v>981</v>
      </c>
    </row>
    <row r="103" spans="1:15">
      <c r="A103">
        <v>15</v>
      </c>
      <c r="B103">
        <v>63374494</v>
      </c>
      <c r="C103">
        <v>63374694</v>
      </c>
      <c r="D103" t="s">
        <v>718</v>
      </c>
      <c r="E103" t="s">
        <v>262</v>
      </c>
      <c r="F103" t="s">
        <v>263</v>
      </c>
      <c r="G103">
        <v>15</v>
      </c>
      <c r="H103">
        <v>63374641</v>
      </c>
      <c r="I103">
        <v>63374741</v>
      </c>
      <c r="J103" t="s">
        <v>811</v>
      </c>
      <c r="K103">
        <v>60</v>
      </c>
      <c r="L103" t="s">
        <v>268</v>
      </c>
      <c r="M103" s="16">
        <v>53</v>
      </c>
      <c r="N103" s="62">
        <v>63374594</v>
      </c>
      <c r="O103" s="62" t="s">
        <v>981</v>
      </c>
    </row>
    <row r="104" spans="1:15">
      <c r="A104">
        <v>15</v>
      </c>
      <c r="B104">
        <v>63374494</v>
      </c>
      <c r="C104">
        <v>63374694</v>
      </c>
      <c r="D104" t="s">
        <v>718</v>
      </c>
      <c r="E104" t="s">
        <v>262</v>
      </c>
      <c r="F104" t="s">
        <v>263</v>
      </c>
      <c r="G104">
        <v>15</v>
      </c>
      <c r="H104">
        <v>63374641</v>
      </c>
      <c r="I104">
        <v>63374741</v>
      </c>
      <c r="J104" t="s">
        <v>812</v>
      </c>
      <c r="K104">
        <v>60</v>
      </c>
      <c r="L104" t="s">
        <v>268</v>
      </c>
      <c r="M104" s="16">
        <v>53</v>
      </c>
      <c r="N104" s="62">
        <v>63374594</v>
      </c>
      <c r="O104" s="62" t="s">
        <v>981</v>
      </c>
    </row>
    <row r="105" spans="1:15">
      <c r="A105">
        <v>15</v>
      </c>
      <c r="B105">
        <v>63374494</v>
      </c>
      <c r="C105">
        <v>63374694</v>
      </c>
      <c r="D105" t="s">
        <v>718</v>
      </c>
      <c r="E105" t="s">
        <v>262</v>
      </c>
      <c r="F105" t="s">
        <v>263</v>
      </c>
      <c r="G105">
        <v>15</v>
      </c>
      <c r="H105">
        <v>63374642</v>
      </c>
      <c r="I105">
        <v>63374742</v>
      </c>
      <c r="J105" t="s">
        <v>813</v>
      </c>
      <c r="K105">
        <v>60</v>
      </c>
      <c r="L105" t="s">
        <v>263</v>
      </c>
      <c r="M105" s="16">
        <v>52</v>
      </c>
      <c r="N105" s="62">
        <v>63374594</v>
      </c>
      <c r="O105" s="62" t="s">
        <v>981</v>
      </c>
    </row>
    <row r="106" spans="1:15">
      <c r="A106">
        <v>15</v>
      </c>
      <c r="B106">
        <v>63374494</v>
      </c>
      <c r="C106">
        <v>63374694</v>
      </c>
      <c r="D106" t="s">
        <v>718</v>
      </c>
      <c r="E106" t="s">
        <v>262</v>
      </c>
      <c r="F106" t="s">
        <v>263</v>
      </c>
      <c r="G106">
        <v>15</v>
      </c>
      <c r="H106">
        <v>63374645</v>
      </c>
      <c r="I106">
        <v>63374745</v>
      </c>
      <c r="J106" t="s">
        <v>814</v>
      </c>
      <c r="K106">
        <v>60</v>
      </c>
      <c r="L106" t="s">
        <v>263</v>
      </c>
      <c r="M106" s="16">
        <v>49</v>
      </c>
      <c r="N106" s="62">
        <v>63374594</v>
      </c>
      <c r="O106" s="62" t="s">
        <v>981</v>
      </c>
    </row>
    <row r="107" spans="1:15">
      <c r="A107">
        <v>15</v>
      </c>
      <c r="B107">
        <v>63374494</v>
      </c>
      <c r="C107">
        <v>63374694</v>
      </c>
      <c r="D107" t="s">
        <v>718</v>
      </c>
      <c r="E107" t="s">
        <v>262</v>
      </c>
      <c r="F107" t="s">
        <v>263</v>
      </c>
      <c r="G107">
        <v>15</v>
      </c>
      <c r="H107">
        <v>63374646</v>
      </c>
      <c r="I107">
        <v>63374746</v>
      </c>
      <c r="J107" t="s">
        <v>815</v>
      </c>
      <c r="K107">
        <v>60</v>
      </c>
      <c r="L107" t="s">
        <v>263</v>
      </c>
      <c r="M107" s="16">
        <v>48</v>
      </c>
      <c r="N107" s="62">
        <v>63374594</v>
      </c>
      <c r="O107" s="62" t="s">
        <v>981</v>
      </c>
    </row>
    <row r="108" spans="1:15">
      <c r="A108">
        <v>15</v>
      </c>
      <c r="B108">
        <v>63374494</v>
      </c>
      <c r="C108">
        <v>63374694</v>
      </c>
      <c r="D108" t="s">
        <v>718</v>
      </c>
      <c r="E108" t="s">
        <v>262</v>
      </c>
      <c r="F108" t="s">
        <v>263</v>
      </c>
      <c r="G108">
        <v>15</v>
      </c>
      <c r="H108">
        <v>63374650</v>
      </c>
      <c r="I108">
        <v>63374750</v>
      </c>
      <c r="J108" t="s">
        <v>816</v>
      </c>
      <c r="K108">
        <v>60</v>
      </c>
      <c r="L108" t="s">
        <v>268</v>
      </c>
      <c r="M108" s="16">
        <v>44</v>
      </c>
      <c r="N108" s="62">
        <v>63374594</v>
      </c>
      <c r="O108" s="62" t="s">
        <v>981</v>
      </c>
    </row>
    <row r="109" spans="1:15">
      <c r="A109">
        <v>15</v>
      </c>
      <c r="B109">
        <v>63374494</v>
      </c>
      <c r="C109">
        <v>63374694</v>
      </c>
      <c r="D109" t="s">
        <v>718</v>
      </c>
      <c r="E109" t="s">
        <v>262</v>
      </c>
      <c r="F109" t="s">
        <v>263</v>
      </c>
      <c r="G109">
        <v>15</v>
      </c>
      <c r="H109">
        <v>63374652</v>
      </c>
      <c r="I109">
        <v>63374752</v>
      </c>
      <c r="J109" t="s">
        <v>817</v>
      </c>
      <c r="K109">
        <v>60</v>
      </c>
      <c r="L109" t="s">
        <v>268</v>
      </c>
      <c r="M109" s="16">
        <v>42</v>
      </c>
      <c r="N109" s="62">
        <v>63374594</v>
      </c>
      <c r="O109" s="62" t="s">
        <v>981</v>
      </c>
    </row>
    <row r="110" spans="1:15">
      <c r="A110">
        <v>15</v>
      </c>
      <c r="B110">
        <v>63374494</v>
      </c>
      <c r="C110">
        <v>63374694</v>
      </c>
      <c r="D110" t="s">
        <v>718</v>
      </c>
      <c r="E110" t="s">
        <v>262</v>
      </c>
      <c r="F110" t="s">
        <v>263</v>
      </c>
      <c r="G110">
        <v>15</v>
      </c>
      <c r="H110">
        <v>63374654</v>
      </c>
      <c r="I110">
        <v>63374754</v>
      </c>
      <c r="J110" t="s">
        <v>818</v>
      </c>
      <c r="K110">
        <v>60</v>
      </c>
      <c r="L110" t="s">
        <v>263</v>
      </c>
      <c r="M110" s="16">
        <v>40</v>
      </c>
      <c r="N110" s="62">
        <v>63374594</v>
      </c>
      <c r="O110" s="62" t="s">
        <v>981</v>
      </c>
    </row>
    <row r="111" spans="1:15">
      <c r="A111">
        <v>15</v>
      </c>
      <c r="B111">
        <v>63374494</v>
      </c>
      <c r="C111">
        <v>63374694</v>
      </c>
      <c r="D111" t="s">
        <v>718</v>
      </c>
      <c r="E111" t="s">
        <v>262</v>
      </c>
      <c r="F111" t="s">
        <v>263</v>
      </c>
      <c r="G111">
        <v>15</v>
      </c>
      <c r="H111">
        <v>63374655</v>
      </c>
      <c r="I111">
        <v>63374755</v>
      </c>
      <c r="J111" t="s">
        <v>819</v>
      </c>
      <c r="K111">
        <v>60</v>
      </c>
      <c r="L111" t="s">
        <v>268</v>
      </c>
      <c r="M111" s="16">
        <v>39</v>
      </c>
      <c r="N111" s="62">
        <v>63374594</v>
      </c>
      <c r="O111" s="62" t="s">
        <v>981</v>
      </c>
    </row>
    <row r="112" spans="1:15">
      <c r="A112">
        <v>15</v>
      </c>
      <c r="B112">
        <v>63374494</v>
      </c>
      <c r="C112">
        <v>63374694</v>
      </c>
      <c r="D112" t="s">
        <v>718</v>
      </c>
      <c r="E112" t="s">
        <v>262</v>
      </c>
      <c r="F112" t="s">
        <v>263</v>
      </c>
      <c r="G112">
        <v>15</v>
      </c>
      <c r="H112">
        <v>63374659</v>
      </c>
      <c r="I112">
        <v>63374759</v>
      </c>
      <c r="J112" t="s">
        <v>820</v>
      </c>
      <c r="K112">
        <v>60</v>
      </c>
      <c r="L112" t="s">
        <v>268</v>
      </c>
      <c r="M112" s="16">
        <v>35</v>
      </c>
      <c r="N112" s="62">
        <v>63374594</v>
      </c>
      <c r="O112" s="62" t="s">
        <v>981</v>
      </c>
    </row>
    <row r="113" spans="1:15">
      <c r="A113">
        <v>15</v>
      </c>
      <c r="B113">
        <v>63374494</v>
      </c>
      <c r="C113">
        <v>63374694</v>
      </c>
      <c r="D113" t="s">
        <v>718</v>
      </c>
      <c r="E113" t="s">
        <v>262</v>
      </c>
      <c r="F113" t="s">
        <v>263</v>
      </c>
      <c r="G113">
        <v>15</v>
      </c>
      <c r="H113">
        <v>63374661</v>
      </c>
      <c r="I113">
        <v>63374761</v>
      </c>
      <c r="J113" t="s">
        <v>821</v>
      </c>
      <c r="K113">
        <v>60</v>
      </c>
      <c r="L113" t="s">
        <v>263</v>
      </c>
      <c r="M113" s="16">
        <v>33</v>
      </c>
      <c r="N113" s="62">
        <v>63374594</v>
      </c>
      <c r="O113" s="62" t="s">
        <v>981</v>
      </c>
    </row>
    <row r="114" spans="1:15">
      <c r="A114">
        <v>15</v>
      </c>
      <c r="B114">
        <v>63374494</v>
      </c>
      <c r="C114">
        <v>63374694</v>
      </c>
      <c r="D114" t="s">
        <v>718</v>
      </c>
      <c r="E114" t="s">
        <v>262</v>
      </c>
      <c r="F114" t="s">
        <v>263</v>
      </c>
      <c r="G114">
        <v>15</v>
      </c>
      <c r="H114">
        <v>63374663</v>
      </c>
      <c r="I114">
        <v>63374763</v>
      </c>
      <c r="J114" t="s">
        <v>822</v>
      </c>
      <c r="K114">
        <v>60</v>
      </c>
      <c r="L114" t="s">
        <v>268</v>
      </c>
      <c r="M114" s="16">
        <v>31</v>
      </c>
      <c r="N114" s="62">
        <v>63374594</v>
      </c>
      <c r="O114" s="62" t="s">
        <v>981</v>
      </c>
    </row>
    <row r="115" spans="1:15">
      <c r="A115">
        <v>15</v>
      </c>
      <c r="B115">
        <v>63374494</v>
      </c>
      <c r="C115">
        <v>63374694</v>
      </c>
      <c r="D115" t="s">
        <v>718</v>
      </c>
      <c r="E115" t="s">
        <v>262</v>
      </c>
      <c r="F115" t="s">
        <v>263</v>
      </c>
      <c r="G115">
        <v>15</v>
      </c>
      <c r="H115">
        <v>63374664</v>
      </c>
      <c r="I115">
        <v>63374764</v>
      </c>
      <c r="J115" t="s">
        <v>823</v>
      </c>
      <c r="K115">
        <v>60</v>
      </c>
      <c r="L115" t="s">
        <v>263</v>
      </c>
      <c r="M115" s="16">
        <v>30</v>
      </c>
      <c r="N115" s="62">
        <v>63374594</v>
      </c>
      <c r="O115" s="62" t="s">
        <v>981</v>
      </c>
    </row>
    <row r="116" spans="1:15">
      <c r="A116">
        <v>15</v>
      </c>
      <c r="B116">
        <v>63374494</v>
      </c>
      <c r="C116">
        <v>63374694</v>
      </c>
      <c r="D116" t="s">
        <v>718</v>
      </c>
      <c r="E116" t="s">
        <v>262</v>
      </c>
      <c r="F116" t="s">
        <v>263</v>
      </c>
      <c r="G116">
        <v>15</v>
      </c>
      <c r="H116">
        <v>63374667</v>
      </c>
      <c r="I116">
        <v>63374767</v>
      </c>
      <c r="J116" t="s">
        <v>824</v>
      </c>
      <c r="K116">
        <v>60</v>
      </c>
      <c r="L116" t="s">
        <v>268</v>
      </c>
      <c r="M116" s="16">
        <v>27</v>
      </c>
      <c r="N116" s="62">
        <v>63374594</v>
      </c>
      <c r="O116" s="62" t="s">
        <v>981</v>
      </c>
    </row>
    <row r="117" spans="1:15">
      <c r="A117">
        <v>15</v>
      </c>
      <c r="B117">
        <v>63374494</v>
      </c>
      <c r="C117">
        <v>63374694</v>
      </c>
      <c r="D117" t="s">
        <v>718</v>
      </c>
      <c r="E117" t="s">
        <v>262</v>
      </c>
      <c r="F117" t="s">
        <v>263</v>
      </c>
      <c r="G117">
        <v>15</v>
      </c>
      <c r="H117">
        <v>63374672</v>
      </c>
      <c r="I117">
        <v>63374772</v>
      </c>
      <c r="J117" t="s">
        <v>825</v>
      </c>
      <c r="K117">
        <v>60</v>
      </c>
      <c r="L117" t="s">
        <v>263</v>
      </c>
      <c r="M117" s="16">
        <v>22</v>
      </c>
      <c r="N117" s="62">
        <v>63374594</v>
      </c>
      <c r="O117" s="62" t="s">
        <v>981</v>
      </c>
    </row>
    <row r="118" spans="1:15">
      <c r="A118">
        <v>15</v>
      </c>
      <c r="B118">
        <v>63374494</v>
      </c>
      <c r="C118">
        <v>63374694</v>
      </c>
      <c r="D118" t="s">
        <v>718</v>
      </c>
      <c r="E118" t="s">
        <v>262</v>
      </c>
      <c r="F118" t="s">
        <v>263</v>
      </c>
      <c r="G118">
        <v>15</v>
      </c>
      <c r="H118">
        <v>63374672</v>
      </c>
      <c r="I118">
        <v>63374772</v>
      </c>
      <c r="J118" t="s">
        <v>826</v>
      </c>
      <c r="K118">
        <v>60</v>
      </c>
      <c r="L118" t="s">
        <v>263</v>
      </c>
      <c r="M118" s="16">
        <v>22</v>
      </c>
      <c r="N118" s="62">
        <v>63374594</v>
      </c>
      <c r="O118" s="62" t="s">
        <v>981</v>
      </c>
    </row>
    <row r="119" spans="1:15">
      <c r="A119">
        <v>15</v>
      </c>
      <c r="B119">
        <v>63374494</v>
      </c>
      <c r="C119">
        <v>63374694</v>
      </c>
      <c r="D119" t="s">
        <v>718</v>
      </c>
      <c r="E119" t="s">
        <v>262</v>
      </c>
      <c r="F119" t="s">
        <v>263</v>
      </c>
      <c r="G119">
        <v>15</v>
      </c>
      <c r="H119">
        <v>63374678</v>
      </c>
      <c r="I119">
        <v>63374778</v>
      </c>
      <c r="J119" t="s">
        <v>827</v>
      </c>
      <c r="K119">
        <v>60</v>
      </c>
      <c r="L119" t="s">
        <v>268</v>
      </c>
      <c r="M119" s="16">
        <v>16</v>
      </c>
      <c r="N119" s="62">
        <v>63374594</v>
      </c>
      <c r="O119" s="62" t="s">
        <v>981</v>
      </c>
    </row>
  </sheetData>
  <hyperlinks>
    <hyperlink ref="T78" r:id="rId1"/>
    <hyperlink ref="T70" r:id="rId2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topLeftCell="A66" workbookViewId="0">
      <selection activeCell="AE65" sqref="AE65"/>
    </sheetView>
  </sheetViews>
  <sheetFormatPr baseColWidth="10" defaultRowHeight="15" x14ac:dyDescent="0"/>
  <cols>
    <col min="1" max="1" width="3.1640625" bestFit="1" customWidth="1"/>
    <col min="2" max="3" width="9.1640625" bestFit="1" customWidth="1"/>
    <col min="4" max="4" width="14.6640625" bestFit="1" customWidth="1"/>
    <col min="5" max="5" width="1.83203125" bestFit="1" customWidth="1"/>
    <col min="6" max="6" width="2.1640625" bestFit="1" customWidth="1"/>
    <col min="7" max="7" width="3.1640625" bestFit="1" customWidth="1"/>
    <col min="8" max="9" width="9.1640625" bestFit="1" customWidth="1"/>
    <col min="10" max="10" width="29.5" bestFit="1" customWidth="1"/>
    <col min="11" max="11" width="3.1640625" bestFit="1" customWidth="1"/>
    <col min="12" max="12" width="2.1640625" bestFit="1" customWidth="1"/>
    <col min="13" max="13" width="4.1640625" style="16" bestFit="1" customWidth="1"/>
    <col min="14" max="14" width="9.1640625" style="62" bestFit="1" customWidth="1"/>
    <col min="15" max="15" width="2.1640625" style="62" bestFit="1" customWidth="1"/>
    <col min="16" max="16" width="10.83203125" style="63"/>
    <col min="18" max="18" width="17.83203125" style="65" bestFit="1" customWidth="1"/>
    <col min="19" max="19" width="4.1640625" style="65" bestFit="1" customWidth="1"/>
    <col min="20" max="20" width="8.1640625" style="65" bestFit="1" customWidth="1"/>
    <col min="21" max="21" width="5.5" style="65" bestFit="1" customWidth="1"/>
    <col min="22" max="22" width="4.1640625" style="65" bestFit="1" customWidth="1"/>
    <col min="23" max="23" width="9.33203125" style="65" bestFit="1" customWidth="1"/>
    <col min="24" max="24" width="3.6640625" style="65" bestFit="1" customWidth="1"/>
    <col min="25" max="25" width="4.1640625" style="65" bestFit="1" customWidth="1"/>
    <col min="26" max="26" width="10.33203125" style="65" bestFit="1" customWidth="1"/>
    <col min="27" max="27" width="5.6640625" style="65" bestFit="1" customWidth="1"/>
  </cols>
  <sheetData>
    <row r="1" spans="1:27">
      <c r="A1" s="61" t="s">
        <v>1031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 t="s">
        <v>1032</v>
      </c>
      <c r="O1" s="62" t="s">
        <v>1033</v>
      </c>
      <c r="P1" s="63" t="s">
        <v>1034</v>
      </c>
      <c r="Q1" t="s">
        <v>993</v>
      </c>
      <c r="R1" s="65" t="s">
        <v>992</v>
      </c>
    </row>
    <row r="2" spans="1:27">
      <c r="A2" s="61" t="s">
        <v>1038</v>
      </c>
      <c r="B2" s="61" t="s">
        <v>1039</v>
      </c>
      <c r="C2" s="61" t="s">
        <v>1040</v>
      </c>
      <c r="D2" s="61" t="s">
        <v>1042</v>
      </c>
      <c r="E2" s="61"/>
      <c r="F2" s="61"/>
      <c r="G2" s="61" t="s">
        <v>1038</v>
      </c>
      <c r="H2" s="61" t="s">
        <v>1039</v>
      </c>
      <c r="I2" s="61" t="s">
        <v>1040</v>
      </c>
      <c r="J2" s="61" t="s">
        <v>1041</v>
      </c>
      <c r="K2" s="61"/>
      <c r="L2" s="61"/>
      <c r="M2" s="61" t="s">
        <v>1036</v>
      </c>
      <c r="N2" s="62" t="s">
        <v>1037</v>
      </c>
      <c r="R2" s="66" t="s">
        <v>998</v>
      </c>
      <c r="S2" s="66" t="s">
        <v>999</v>
      </c>
      <c r="T2" s="66" t="s">
        <v>1000</v>
      </c>
      <c r="U2" s="66" t="s">
        <v>998</v>
      </c>
      <c r="V2" s="66" t="s">
        <v>999</v>
      </c>
      <c r="W2" s="66" t="s">
        <v>1001</v>
      </c>
      <c r="X2" s="66" t="s">
        <v>1002</v>
      </c>
      <c r="Y2" s="66" t="s">
        <v>1003</v>
      </c>
      <c r="Z2" s="66" t="s">
        <v>1004</v>
      </c>
      <c r="AA2" s="66" t="s">
        <v>1005</v>
      </c>
    </row>
    <row r="3" spans="1:27"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>
      <c r="A4">
        <v>19</v>
      </c>
      <c r="B4">
        <v>29855681</v>
      </c>
      <c r="C4">
        <v>29855881</v>
      </c>
      <c r="D4" t="s">
        <v>828</v>
      </c>
      <c r="E4" t="s">
        <v>262</v>
      </c>
      <c r="F4" t="s">
        <v>263</v>
      </c>
      <c r="G4">
        <v>19</v>
      </c>
      <c r="H4">
        <v>29855584</v>
      </c>
      <c r="I4">
        <v>29855684</v>
      </c>
      <c r="J4" t="s">
        <v>829</v>
      </c>
      <c r="K4">
        <v>60</v>
      </c>
      <c r="L4" t="s">
        <v>263</v>
      </c>
      <c r="M4" s="16">
        <v>3</v>
      </c>
      <c r="N4" s="62">
        <v>29855781</v>
      </c>
      <c r="O4" s="62" t="s">
        <v>981</v>
      </c>
    </row>
    <row r="5" spans="1:27">
      <c r="A5">
        <v>19</v>
      </c>
      <c r="B5">
        <v>29855681</v>
      </c>
      <c r="C5">
        <v>29855881</v>
      </c>
      <c r="D5" t="s">
        <v>828</v>
      </c>
      <c r="E5" t="s">
        <v>262</v>
      </c>
      <c r="F5" t="s">
        <v>263</v>
      </c>
      <c r="G5">
        <v>19</v>
      </c>
      <c r="H5">
        <v>29855584</v>
      </c>
      <c r="I5">
        <v>29855684</v>
      </c>
      <c r="J5" t="s">
        <v>830</v>
      </c>
      <c r="K5">
        <v>60</v>
      </c>
      <c r="L5" t="s">
        <v>268</v>
      </c>
      <c r="M5" s="16">
        <v>3</v>
      </c>
      <c r="N5" s="62">
        <v>29855781</v>
      </c>
      <c r="O5" s="62" t="s">
        <v>981</v>
      </c>
    </row>
    <row r="6" spans="1:27">
      <c r="A6">
        <v>19</v>
      </c>
      <c r="B6">
        <v>29855681</v>
      </c>
      <c r="C6">
        <v>29855881</v>
      </c>
      <c r="D6" t="s">
        <v>828</v>
      </c>
      <c r="E6" t="s">
        <v>262</v>
      </c>
      <c r="F6" t="s">
        <v>263</v>
      </c>
      <c r="G6">
        <v>19</v>
      </c>
      <c r="H6">
        <v>29855585</v>
      </c>
      <c r="I6">
        <v>29855682</v>
      </c>
      <c r="J6" t="s">
        <v>831</v>
      </c>
      <c r="K6">
        <v>60</v>
      </c>
      <c r="L6" t="s">
        <v>268</v>
      </c>
      <c r="M6" s="16">
        <v>1</v>
      </c>
      <c r="N6" s="62">
        <v>29855781</v>
      </c>
      <c r="O6" s="62" t="s">
        <v>981</v>
      </c>
    </row>
    <row r="7" spans="1:27">
      <c r="A7">
        <v>19</v>
      </c>
      <c r="B7">
        <v>29855681</v>
      </c>
      <c r="C7">
        <v>29855881</v>
      </c>
      <c r="D7" t="s">
        <v>828</v>
      </c>
      <c r="E7" t="s">
        <v>262</v>
      </c>
      <c r="F7" t="s">
        <v>263</v>
      </c>
      <c r="G7">
        <v>19</v>
      </c>
      <c r="H7">
        <v>29855587</v>
      </c>
      <c r="I7">
        <v>29855687</v>
      </c>
      <c r="J7" t="s">
        <v>832</v>
      </c>
      <c r="K7">
        <v>60</v>
      </c>
      <c r="L7" t="s">
        <v>268</v>
      </c>
      <c r="M7" s="16">
        <v>6</v>
      </c>
      <c r="N7" s="62">
        <v>29855781</v>
      </c>
      <c r="O7" s="62" t="s">
        <v>981</v>
      </c>
    </row>
    <row r="8" spans="1:27">
      <c r="A8">
        <v>19</v>
      </c>
      <c r="B8">
        <v>29855681</v>
      </c>
      <c r="C8">
        <v>29855881</v>
      </c>
      <c r="D8" t="s">
        <v>828</v>
      </c>
      <c r="E8" t="s">
        <v>262</v>
      </c>
      <c r="F8" t="s">
        <v>263</v>
      </c>
      <c r="G8">
        <v>19</v>
      </c>
      <c r="H8">
        <v>29855587</v>
      </c>
      <c r="I8">
        <v>29855687</v>
      </c>
      <c r="J8" t="s">
        <v>833</v>
      </c>
      <c r="K8">
        <v>60</v>
      </c>
      <c r="L8" t="s">
        <v>268</v>
      </c>
      <c r="M8" s="16">
        <v>6</v>
      </c>
      <c r="N8" s="62">
        <v>29855781</v>
      </c>
      <c r="O8" s="62" t="s">
        <v>981</v>
      </c>
    </row>
    <row r="9" spans="1:27">
      <c r="A9">
        <v>19</v>
      </c>
      <c r="B9">
        <v>29855681</v>
      </c>
      <c r="C9">
        <v>29855881</v>
      </c>
      <c r="D9" t="s">
        <v>828</v>
      </c>
      <c r="E9" t="s">
        <v>262</v>
      </c>
      <c r="F9" t="s">
        <v>263</v>
      </c>
      <c r="G9">
        <v>19</v>
      </c>
      <c r="H9">
        <v>29855589</v>
      </c>
      <c r="I9">
        <v>29855689</v>
      </c>
      <c r="J9" t="s">
        <v>834</v>
      </c>
      <c r="K9">
        <v>60</v>
      </c>
      <c r="L9" t="s">
        <v>268</v>
      </c>
      <c r="M9" s="16">
        <v>8</v>
      </c>
      <c r="N9" s="62">
        <v>29855781</v>
      </c>
      <c r="O9" s="62" t="s">
        <v>981</v>
      </c>
    </row>
    <row r="10" spans="1:27">
      <c r="A10">
        <v>19</v>
      </c>
      <c r="B10">
        <v>29855681</v>
      </c>
      <c r="C10">
        <v>29855881</v>
      </c>
      <c r="D10" t="s">
        <v>828</v>
      </c>
      <c r="E10" t="s">
        <v>262</v>
      </c>
      <c r="F10" t="s">
        <v>263</v>
      </c>
      <c r="G10">
        <v>19</v>
      </c>
      <c r="H10">
        <v>29855595</v>
      </c>
      <c r="I10">
        <v>29855688</v>
      </c>
      <c r="J10" t="s">
        <v>835</v>
      </c>
      <c r="K10">
        <v>60</v>
      </c>
      <c r="L10" t="s">
        <v>263</v>
      </c>
      <c r="M10" s="16">
        <v>7</v>
      </c>
      <c r="N10" s="62">
        <v>29855781</v>
      </c>
      <c r="O10" s="62" t="s">
        <v>981</v>
      </c>
    </row>
    <row r="11" spans="1:27">
      <c r="A11">
        <v>19</v>
      </c>
      <c r="B11">
        <v>29855681</v>
      </c>
      <c r="C11">
        <v>29855881</v>
      </c>
      <c r="D11" t="s">
        <v>828</v>
      </c>
      <c r="E11" t="s">
        <v>262</v>
      </c>
      <c r="F11" t="s">
        <v>263</v>
      </c>
      <c r="G11">
        <v>19</v>
      </c>
      <c r="H11">
        <v>29855596</v>
      </c>
      <c r="I11">
        <v>29855696</v>
      </c>
      <c r="J11" t="s">
        <v>836</v>
      </c>
      <c r="K11">
        <v>60</v>
      </c>
      <c r="L11" t="s">
        <v>268</v>
      </c>
      <c r="M11" s="16">
        <v>15</v>
      </c>
      <c r="N11" s="62">
        <v>29855781</v>
      </c>
      <c r="O11" s="62" t="s">
        <v>981</v>
      </c>
    </row>
    <row r="12" spans="1:27">
      <c r="A12">
        <v>19</v>
      </c>
      <c r="B12">
        <v>29855681</v>
      </c>
      <c r="C12">
        <v>29855881</v>
      </c>
      <c r="D12" t="s">
        <v>828</v>
      </c>
      <c r="E12" t="s">
        <v>262</v>
      </c>
      <c r="F12" t="s">
        <v>263</v>
      </c>
      <c r="G12">
        <v>19</v>
      </c>
      <c r="H12">
        <v>29855603</v>
      </c>
      <c r="I12">
        <v>29855703</v>
      </c>
      <c r="J12" t="s">
        <v>837</v>
      </c>
      <c r="K12">
        <v>60</v>
      </c>
      <c r="L12" t="s">
        <v>263</v>
      </c>
      <c r="M12" s="16">
        <v>22</v>
      </c>
      <c r="N12" s="62">
        <v>29855781</v>
      </c>
      <c r="O12" s="62" t="s">
        <v>981</v>
      </c>
    </row>
    <row r="13" spans="1:27">
      <c r="A13">
        <v>19</v>
      </c>
      <c r="B13">
        <v>29855681</v>
      </c>
      <c r="C13">
        <v>29855881</v>
      </c>
      <c r="D13" t="s">
        <v>828</v>
      </c>
      <c r="E13" t="s">
        <v>262</v>
      </c>
      <c r="F13" t="s">
        <v>263</v>
      </c>
      <c r="G13">
        <v>19</v>
      </c>
      <c r="H13">
        <v>29855606</v>
      </c>
      <c r="I13">
        <v>29855706</v>
      </c>
      <c r="J13" t="s">
        <v>838</v>
      </c>
      <c r="K13">
        <v>60</v>
      </c>
      <c r="L13" t="s">
        <v>268</v>
      </c>
      <c r="M13" s="16">
        <v>25</v>
      </c>
      <c r="N13" s="62">
        <v>29855781</v>
      </c>
      <c r="O13" s="62" t="s">
        <v>981</v>
      </c>
    </row>
    <row r="14" spans="1:27">
      <c r="A14">
        <v>19</v>
      </c>
      <c r="B14">
        <v>29855681</v>
      </c>
      <c r="C14">
        <v>29855881</v>
      </c>
      <c r="D14" t="s">
        <v>828</v>
      </c>
      <c r="E14" t="s">
        <v>262</v>
      </c>
      <c r="F14" t="s">
        <v>263</v>
      </c>
      <c r="G14">
        <v>19</v>
      </c>
      <c r="H14">
        <v>29855608</v>
      </c>
      <c r="I14">
        <v>29855708</v>
      </c>
      <c r="J14" t="s">
        <v>839</v>
      </c>
      <c r="K14">
        <v>60</v>
      </c>
      <c r="L14" t="s">
        <v>268</v>
      </c>
      <c r="M14" s="16">
        <v>27</v>
      </c>
      <c r="N14" s="62">
        <v>29855781</v>
      </c>
      <c r="O14" s="62" t="s">
        <v>981</v>
      </c>
    </row>
    <row r="15" spans="1:27">
      <c r="A15">
        <v>19</v>
      </c>
      <c r="B15">
        <v>29855681</v>
      </c>
      <c r="C15">
        <v>29855881</v>
      </c>
      <c r="D15" t="s">
        <v>828</v>
      </c>
      <c r="E15" t="s">
        <v>262</v>
      </c>
      <c r="F15" t="s">
        <v>263</v>
      </c>
      <c r="G15">
        <v>19</v>
      </c>
      <c r="H15">
        <v>29855608</v>
      </c>
      <c r="I15">
        <v>29855708</v>
      </c>
      <c r="J15" t="s">
        <v>840</v>
      </c>
      <c r="K15">
        <v>60</v>
      </c>
      <c r="L15" t="s">
        <v>268</v>
      </c>
      <c r="M15" s="16">
        <v>27</v>
      </c>
      <c r="N15" s="62">
        <v>29855781</v>
      </c>
      <c r="O15" s="62" t="s">
        <v>981</v>
      </c>
    </row>
    <row r="16" spans="1:27">
      <c r="A16">
        <v>19</v>
      </c>
      <c r="B16">
        <v>29855681</v>
      </c>
      <c r="C16">
        <v>29855881</v>
      </c>
      <c r="D16" t="s">
        <v>828</v>
      </c>
      <c r="E16" t="s">
        <v>262</v>
      </c>
      <c r="F16" t="s">
        <v>263</v>
      </c>
      <c r="G16">
        <v>19</v>
      </c>
      <c r="H16">
        <v>29855611</v>
      </c>
      <c r="I16">
        <v>29855711</v>
      </c>
      <c r="J16" t="s">
        <v>841</v>
      </c>
      <c r="K16">
        <v>60</v>
      </c>
      <c r="L16" t="s">
        <v>263</v>
      </c>
      <c r="M16" s="16">
        <v>30</v>
      </c>
      <c r="N16" s="62">
        <v>29855781</v>
      </c>
      <c r="O16" s="62" t="s">
        <v>981</v>
      </c>
    </row>
    <row r="17" spans="1:15">
      <c r="A17">
        <v>19</v>
      </c>
      <c r="B17">
        <v>29855681</v>
      </c>
      <c r="C17">
        <v>29855881</v>
      </c>
      <c r="D17" t="s">
        <v>828</v>
      </c>
      <c r="E17" t="s">
        <v>262</v>
      </c>
      <c r="F17" t="s">
        <v>263</v>
      </c>
      <c r="G17">
        <v>19</v>
      </c>
      <c r="H17">
        <v>29855611</v>
      </c>
      <c r="I17">
        <v>29855711</v>
      </c>
      <c r="J17" t="s">
        <v>842</v>
      </c>
      <c r="K17">
        <v>60</v>
      </c>
      <c r="L17" t="s">
        <v>268</v>
      </c>
      <c r="M17" s="16">
        <v>30</v>
      </c>
      <c r="N17" s="62">
        <v>29855781</v>
      </c>
      <c r="O17" s="62" t="s">
        <v>981</v>
      </c>
    </row>
    <row r="18" spans="1:15">
      <c r="A18">
        <v>19</v>
      </c>
      <c r="B18">
        <v>29855681</v>
      </c>
      <c r="C18">
        <v>29855881</v>
      </c>
      <c r="D18" t="s">
        <v>828</v>
      </c>
      <c r="E18" t="s">
        <v>262</v>
      </c>
      <c r="F18" t="s">
        <v>263</v>
      </c>
      <c r="G18">
        <v>19</v>
      </c>
      <c r="H18">
        <v>29855612</v>
      </c>
      <c r="I18">
        <v>29855712</v>
      </c>
      <c r="J18" t="s">
        <v>843</v>
      </c>
      <c r="K18">
        <v>60</v>
      </c>
      <c r="L18" t="s">
        <v>263</v>
      </c>
      <c r="M18" s="16">
        <v>31</v>
      </c>
      <c r="N18" s="62">
        <v>29855781</v>
      </c>
      <c r="O18" s="62" t="s">
        <v>981</v>
      </c>
    </row>
    <row r="19" spans="1:15">
      <c r="A19">
        <v>19</v>
      </c>
      <c r="B19">
        <v>29855681</v>
      </c>
      <c r="C19">
        <v>29855881</v>
      </c>
      <c r="D19" t="s">
        <v>828</v>
      </c>
      <c r="E19" t="s">
        <v>262</v>
      </c>
      <c r="F19" t="s">
        <v>263</v>
      </c>
      <c r="G19">
        <v>19</v>
      </c>
      <c r="H19">
        <v>29855615</v>
      </c>
      <c r="I19">
        <v>29855715</v>
      </c>
      <c r="J19" t="s">
        <v>844</v>
      </c>
      <c r="K19">
        <v>60</v>
      </c>
      <c r="L19" t="s">
        <v>263</v>
      </c>
      <c r="M19" s="16">
        <v>34</v>
      </c>
      <c r="N19" s="62">
        <v>29855781</v>
      </c>
      <c r="O19" s="62" t="s">
        <v>981</v>
      </c>
    </row>
    <row r="20" spans="1:15">
      <c r="A20">
        <v>19</v>
      </c>
      <c r="B20">
        <v>29855681</v>
      </c>
      <c r="C20">
        <v>29855881</v>
      </c>
      <c r="D20" t="s">
        <v>828</v>
      </c>
      <c r="E20" t="s">
        <v>262</v>
      </c>
      <c r="F20" t="s">
        <v>263</v>
      </c>
      <c r="G20">
        <v>19</v>
      </c>
      <c r="H20">
        <v>29855615</v>
      </c>
      <c r="I20">
        <v>29855715</v>
      </c>
      <c r="J20" t="s">
        <v>845</v>
      </c>
      <c r="K20">
        <v>60</v>
      </c>
      <c r="L20" t="s">
        <v>263</v>
      </c>
      <c r="M20" s="16">
        <v>34</v>
      </c>
      <c r="N20" s="62">
        <v>29855781</v>
      </c>
      <c r="O20" s="62" t="s">
        <v>981</v>
      </c>
    </row>
    <row r="21" spans="1:15">
      <c r="A21">
        <v>19</v>
      </c>
      <c r="B21">
        <v>29855681</v>
      </c>
      <c r="C21">
        <v>29855881</v>
      </c>
      <c r="D21" t="s">
        <v>828</v>
      </c>
      <c r="E21" t="s">
        <v>262</v>
      </c>
      <c r="F21" t="s">
        <v>263</v>
      </c>
      <c r="G21">
        <v>19</v>
      </c>
      <c r="H21">
        <v>29855616</v>
      </c>
      <c r="I21">
        <v>29855716</v>
      </c>
      <c r="J21" t="s">
        <v>846</v>
      </c>
      <c r="K21">
        <v>60</v>
      </c>
      <c r="L21" t="s">
        <v>263</v>
      </c>
      <c r="M21" s="16">
        <v>35</v>
      </c>
      <c r="N21" s="62">
        <v>29855781</v>
      </c>
      <c r="O21" s="62" t="s">
        <v>981</v>
      </c>
    </row>
    <row r="22" spans="1:15">
      <c r="A22">
        <v>19</v>
      </c>
      <c r="B22">
        <v>29855681</v>
      </c>
      <c r="C22">
        <v>29855881</v>
      </c>
      <c r="D22" t="s">
        <v>828</v>
      </c>
      <c r="E22" t="s">
        <v>262</v>
      </c>
      <c r="F22" t="s">
        <v>263</v>
      </c>
      <c r="G22">
        <v>19</v>
      </c>
      <c r="H22">
        <v>29855630</v>
      </c>
      <c r="I22">
        <v>29855730</v>
      </c>
      <c r="J22" t="s">
        <v>847</v>
      </c>
      <c r="K22">
        <v>60</v>
      </c>
      <c r="L22" t="s">
        <v>263</v>
      </c>
      <c r="M22" s="16">
        <v>49</v>
      </c>
      <c r="N22" s="62">
        <v>29855781</v>
      </c>
      <c r="O22" s="62" t="s">
        <v>981</v>
      </c>
    </row>
    <row r="23" spans="1:15">
      <c r="A23">
        <v>19</v>
      </c>
      <c r="B23">
        <v>29855681</v>
      </c>
      <c r="C23">
        <v>29855881</v>
      </c>
      <c r="D23" t="s">
        <v>828</v>
      </c>
      <c r="E23" t="s">
        <v>262</v>
      </c>
      <c r="F23" t="s">
        <v>263</v>
      </c>
      <c r="G23">
        <v>19</v>
      </c>
      <c r="H23">
        <v>29855634</v>
      </c>
      <c r="I23">
        <v>29855734</v>
      </c>
      <c r="J23" t="s">
        <v>848</v>
      </c>
      <c r="K23">
        <v>60</v>
      </c>
      <c r="L23" t="s">
        <v>263</v>
      </c>
      <c r="M23" s="16">
        <v>53</v>
      </c>
      <c r="N23" s="62">
        <v>29855781</v>
      </c>
      <c r="O23" s="62" t="s">
        <v>981</v>
      </c>
    </row>
    <row r="24" spans="1:15">
      <c r="A24">
        <v>19</v>
      </c>
      <c r="B24">
        <v>29855681</v>
      </c>
      <c r="C24">
        <v>29855881</v>
      </c>
      <c r="D24" t="s">
        <v>828</v>
      </c>
      <c r="E24" t="s">
        <v>262</v>
      </c>
      <c r="F24" t="s">
        <v>263</v>
      </c>
      <c r="G24">
        <v>19</v>
      </c>
      <c r="H24">
        <v>29855643</v>
      </c>
      <c r="I24">
        <v>29855743</v>
      </c>
      <c r="J24" t="s">
        <v>849</v>
      </c>
      <c r="K24">
        <v>60</v>
      </c>
      <c r="L24" t="s">
        <v>263</v>
      </c>
      <c r="M24" s="16">
        <v>62</v>
      </c>
      <c r="N24" s="62">
        <v>29855781</v>
      </c>
      <c r="O24" s="62" t="s">
        <v>981</v>
      </c>
    </row>
    <row r="25" spans="1:15">
      <c r="A25">
        <v>19</v>
      </c>
      <c r="B25">
        <v>29855681</v>
      </c>
      <c r="C25">
        <v>29855881</v>
      </c>
      <c r="D25" t="s">
        <v>828</v>
      </c>
      <c r="E25" t="s">
        <v>262</v>
      </c>
      <c r="F25" t="s">
        <v>263</v>
      </c>
      <c r="G25">
        <v>19</v>
      </c>
      <c r="H25">
        <v>29855644</v>
      </c>
      <c r="I25">
        <v>29855744</v>
      </c>
      <c r="J25" t="s">
        <v>850</v>
      </c>
      <c r="K25">
        <v>60</v>
      </c>
      <c r="L25" t="s">
        <v>268</v>
      </c>
      <c r="M25" s="16">
        <v>63</v>
      </c>
      <c r="N25" s="62">
        <v>29855781</v>
      </c>
      <c r="O25" s="62" t="s">
        <v>981</v>
      </c>
    </row>
    <row r="26" spans="1:15">
      <c r="A26">
        <v>19</v>
      </c>
      <c r="B26">
        <v>29855681</v>
      </c>
      <c r="C26">
        <v>29855881</v>
      </c>
      <c r="D26" t="s">
        <v>828</v>
      </c>
      <c r="E26" t="s">
        <v>262</v>
      </c>
      <c r="F26" t="s">
        <v>263</v>
      </c>
      <c r="G26">
        <v>19</v>
      </c>
      <c r="H26">
        <v>29855648</v>
      </c>
      <c r="I26">
        <v>29855748</v>
      </c>
      <c r="J26" t="s">
        <v>851</v>
      </c>
      <c r="K26">
        <v>60</v>
      </c>
      <c r="L26" t="s">
        <v>263</v>
      </c>
      <c r="M26" s="16">
        <v>67</v>
      </c>
      <c r="N26" s="62">
        <v>29855781</v>
      </c>
      <c r="O26" s="62" t="s">
        <v>981</v>
      </c>
    </row>
    <row r="27" spans="1:15">
      <c r="A27">
        <v>19</v>
      </c>
      <c r="B27">
        <v>29855681</v>
      </c>
      <c r="C27">
        <v>29855881</v>
      </c>
      <c r="D27" t="s">
        <v>828</v>
      </c>
      <c r="E27" t="s">
        <v>262</v>
      </c>
      <c r="F27" t="s">
        <v>263</v>
      </c>
      <c r="G27">
        <v>19</v>
      </c>
      <c r="H27">
        <v>29855650</v>
      </c>
      <c r="I27">
        <v>29855750</v>
      </c>
      <c r="J27" t="s">
        <v>852</v>
      </c>
      <c r="K27">
        <v>60</v>
      </c>
      <c r="L27" t="s">
        <v>268</v>
      </c>
      <c r="M27" s="16">
        <v>69</v>
      </c>
      <c r="N27" s="62">
        <v>29855781</v>
      </c>
      <c r="O27" s="62" t="s">
        <v>981</v>
      </c>
    </row>
    <row r="28" spans="1:15">
      <c r="A28">
        <v>19</v>
      </c>
      <c r="B28">
        <v>29855681</v>
      </c>
      <c r="C28">
        <v>29855881</v>
      </c>
      <c r="D28" t="s">
        <v>828</v>
      </c>
      <c r="E28" t="s">
        <v>262</v>
      </c>
      <c r="F28" t="s">
        <v>263</v>
      </c>
      <c r="G28">
        <v>19</v>
      </c>
      <c r="H28">
        <v>29855654</v>
      </c>
      <c r="I28">
        <v>29855754</v>
      </c>
      <c r="J28" t="s">
        <v>853</v>
      </c>
      <c r="K28">
        <v>60</v>
      </c>
      <c r="L28" t="s">
        <v>263</v>
      </c>
      <c r="M28" s="16">
        <v>73</v>
      </c>
      <c r="N28" s="62">
        <v>29855781</v>
      </c>
      <c r="O28" s="62" t="s">
        <v>981</v>
      </c>
    </row>
    <row r="29" spans="1:15">
      <c r="A29">
        <v>19</v>
      </c>
      <c r="B29">
        <v>29855681</v>
      </c>
      <c r="C29">
        <v>29855881</v>
      </c>
      <c r="D29" t="s">
        <v>828</v>
      </c>
      <c r="E29" t="s">
        <v>262</v>
      </c>
      <c r="F29" t="s">
        <v>263</v>
      </c>
      <c r="G29">
        <v>19</v>
      </c>
      <c r="H29">
        <v>29855659</v>
      </c>
      <c r="I29">
        <v>29855759</v>
      </c>
      <c r="J29" t="s">
        <v>854</v>
      </c>
      <c r="K29">
        <v>60</v>
      </c>
      <c r="L29" t="s">
        <v>263</v>
      </c>
      <c r="M29" s="16">
        <v>78</v>
      </c>
      <c r="N29" s="62">
        <v>29855781</v>
      </c>
      <c r="O29" s="62" t="s">
        <v>981</v>
      </c>
    </row>
    <row r="30" spans="1:15">
      <c r="A30">
        <v>19</v>
      </c>
      <c r="B30">
        <v>29855681</v>
      </c>
      <c r="C30">
        <v>29855881</v>
      </c>
      <c r="D30" t="s">
        <v>828</v>
      </c>
      <c r="E30" t="s">
        <v>262</v>
      </c>
      <c r="F30" t="s">
        <v>263</v>
      </c>
      <c r="G30">
        <v>19</v>
      </c>
      <c r="H30">
        <v>29855663</v>
      </c>
      <c r="I30">
        <v>29855763</v>
      </c>
      <c r="J30" t="s">
        <v>855</v>
      </c>
      <c r="K30">
        <v>60</v>
      </c>
      <c r="L30" t="s">
        <v>263</v>
      </c>
      <c r="M30" s="16">
        <v>82</v>
      </c>
      <c r="N30" s="62">
        <v>29855781</v>
      </c>
      <c r="O30" s="62" t="s">
        <v>981</v>
      </c>
    </row>
    <row r="31" spans="1:15">
      <c r="A31">
        <v>19</v>
      </c>
      <c r="B31">
        <v>29855681</v>
      </c>
      <c r="C31">
        <v>29855881</v>
      </c>
      <c r="D31" t="s">
        <v>828</v>
      </c>
      <c r="E31" t="s">
        <v>262</v>
      </c>
      <c r="F31" t="s">
        <v>263</v>
      </c>
      <c r="G31">
        <v>19</v>
      </c>
      <c r="H31">
        <v>29855663</v>
      </c>
      <c r="I31">
        <v>29855763</v>
      </c>
      <c r="J31" t="s">
        <v>856</v>
      </c>
      <c r="K31">
        <v>60</v>
      </c>
      <c r="L31" t="s">
        <v>268</v>
      </c>
      <c r="M31" s="16">
        <v>82</v>
      </c>
      <c r="N31" s="62">
        <v>29855781</v>
      </c>
      <c r="O31" s="62" t="s">
        <v>981</v>
      </c>
    </row>
    <row r="32" spans="1:15">
      <c r="A32">
        <v>19</v>
      </c>
      <c r="B32">
        <v>29855681</v>
      </c>
      <c r="C32">
        <v>29855881</v>
      </c>
      <c r="D32" t="s">
        <v>828</v>
      </c>
      <c r="E32" t="s">
        <v>262</v>
      </c>
      <c r="F32" t="s">
        <v>263</v>
      </c>
      <c r="G32">
        <v>19</v>
      </c>
      <c r="H32">
        <v>29855663</v>
      </c>
      <c r="I32">
        <v>29855763</v>
      </c>
      <c r="J32" t="s">
        <v>857</v>
      </c>
      <c r="K32">
        <v>60</v>
      </c>
      <c r="L32" t="s">
        <v>268</v>
      </c>
      <c r="M32" s="16">
        <v>82</v>
      </c>
      <c r="N32" s="62">
        <v>29855781</v>
      </c>
      <c r="O32" s="62" t="s">
        <v>981</v>
      </c>
    </row>
    <row r="33" spans="1:15">
      <c r="A33">
        <v>19</v>
      </c>
      <c r="B33">
        <v>29855681</v>
      </c>
      <c r="C33">
        <v>29855881</v>
      </c>
      <c r="D33" t="s">
        <v>828</v>
      </c>
      <c r="E33" t="s">
        <v>262</v>
      </c>
      <c r="F33" t="s">
        <v>263</v>
      </c>
      <c r="G33">
        <v>19</v>
      </c>
      <c r="H33">
        <v>29855663</v>
      </c>
      <c r="I33">
        <v>29855763</v>
      </c>
      <c r="J33" t="s">
        <v>858</v>
      </c>
      <c r="K33">
        <v>60</v>
      </c>
      <c r="L33" t="s">
        <v>268</v>
      </c>
      <c r="M33" s="16">
        <v>82</v>
      </c>
      <c r="N33" s="62">
        <v>29855781</v>
      </c>
      <c r="O33" s="62" t="s">
        <v>981</v>
      </c>
    </row>
    <row r="34" spans="1:15">
      <c r="A34">
        <v>19</v>
      </c>
      <c r="B34">
        <v>29855681</v>
      </c>
      <c r="C34">
        <v>29855881</v>
      </c>
      <c r="D34" t="s">
        <v>828</v>
      </c>
      <c r="E34" t="s">
        <v>262</v>
      </c>
      <c r="F34" t="s">
        <v>263</v>
      </c>
      <c r="G34">
        <v>19</v>
      </c>
      <c r="H34">
        <v>29855666</v>
      </c>
      <c r="I34">
        <v>29855766</v>
      </c>
      <c r="J34" t="s">
        <v>859</v>
      </c>
      <c r="K34">
        <v>60</v>
      </c>
      <c r="L34" t="s">
        <v>263</v>
      </c>
      <c r="M34" s="16">
        <v>85</v>
      </c>
      <c r="N34" s="62">
        <v>29855781</v>
      </c>
      <c r="O34" s="62" t="s">
        <v>981</v>
      </c>
    </row>
    <row r="35" spans="1:15">
      <c r="A35">
        <v>19</v>
      </c>
      <c r="B35">
        <v>29855681</v>
      </c>
      <c r="C35">
        <v>29855881</v>
      </c>
      <c r="D35" t="s">
        <v>828</v>
      </c>
      <c r="E35" t="s">
        <v>262</v>
      </c>
      <c r="F35" t="s">
        <v>263</v>
      </c>
      <c r="G35">
        <v>19</v>
      </c>
      <c r="H35">
        <v>29855670</v>
      </c>
      <c r="I35">
        <v>29855770</v>
      </c>
      <c r="J35" t="s">
        <v>860</v>
      </c>
      <c r="K35">
        <v>60</v>
      </c>
      <c r="L35" t="s">
        <v>263</v>
      </c>
      <c r="M35" s="16">
        <v>89</v>
      </c>
      <c r="N35" s="62">
        <v>29855781</v>
      </c>
      <c r="O35" s="62" t="s">
        <v>981</v>
      </c>
    </row>
    <row r="36" spans="1:15">
      <c r="A36">
        <v>19</v>
      </c>
      <c r="B36">
        <v>29855681</v>
      </c>
      <c r="C36">
        <v>29855881</v>
      </c>
      <c r="D36" t="s">
        <v>828</v>
      </c>
      <c r="E36" t="s">
        <v>262</v>
      </c>
      <c r="F36" t="s">
        <v>263</v>
      </c>
      <c r="G36">
        <v>19</v>
      </c>
      <c r="H36">
        <v>29855670</v>
      </c>
      <c r="I36">
        <v>29855770</v>
      </c>
      <c r="J36" t="s">
        <v>861</v>
      </c>
      <c r="K36">
        <v>60</v>
      </c>
      <c r="L36" t="s">
        <v>268</v>
      </c>
      <c r="M36" s="16">
        <v>89</v>
      </c>
      <c r="N36" s="62">
        <v>29855781</v>
      </c>
      <c r="O36" s="62" t="s">
        <v>981</v>
      </c>
    </row>
    <row r="37" spans="1:15">
      <c r="A37">
        <v>19</v>
      </c>
      <c r="B37">
        <v>29855681</v>
      </c>
      <c r="C37">
        <v>29855881</v>
      </c>
      <c r="D37" t="s">
        <v>828</v>
      </c>
      <c r="E37" t="s">
        <v>262</v>
      </c>
      <c r="F37" t="s">
        <v>263</v>
      </c>
      <c r="G37">
        <v>19</v>
      </c>
      <c r="H37">
        <v>29855671</v>
      </c>
      <c r="I37">
        <v>29855771</v>
      </c>
      <c r="J37" t="s">
        <v>862</v>
      </c>
      <c r="K37">
        <v>60</v>
      </c>
      <c r="L37" t="s">
        <v>263</v>
      </c>
      <c r="M37" s="16">
        <v>90</v>
      </c>
      <c r="N37" s="62">
        <v>29855781</v>
      </c>
      <c r="O37" s="62" t="s">
        <v>981</v>
      </c>
    </row>
    <row r="38" spans="1:15">
      <c r="A38">
        <v>19</v>
      </c>
      <c r="B38">
        <v>29855681</v>
      </c>
      <c r="C38">
        <v>29855881</v>
      </c>
      <c r="D38" t="s">
        <v>828</v>
      </c>
      <c r="E38" t="s">
        <v>262</v>
      </c>
      <c r="F38" t="s">
        <v>263</v>
      </c>
      <c r="G38">
        <v>19</v>
      </c>
      <c r="H38">
        <v>29855673</v>
      </c>
      <c r="I38">
        <v>29855773</v>
      </c>
      <c r="J38" t="s">
        <v>863</v>
      </c>
      <c r="K38">
        <v>60</v>
      </c>
      <c r="L38" t="s">
        <v>268</v>
      </c>
      <c r="M38" s="16">
        <v>92</v>
      </c>
      <c r="N38" s="62">
        <v>29855781</v>
      </c>
      <c r="O38" s="62" t="s">
        <v>981</v>
      </c>
    </row>
    <row r="39" spans="1:15">
      <c r="A39">
        <v>19</v>
      </c>
      <c r="B39">
        <v>29855681</v>
      </c>
      <c r="C39">
        <v>29855881</v>
      </c>
      <c r="D39" t="s">
        <v>828</v>
      </c>
      <c r="E39" t="s">
        <v>262</v>
      </c>
      <c r="F39" t="s">
        <v>263</v>
      </c>
      <c r="G39">
        <v>19</v>
      </c>
      <c r="H39">
        <v>29855674</v>
      </c>
      <c r="I39">
        <v>29855774</v>
      </c>
      <c r="J39" t="s">
        <v>864</v>
      </c>
      <c r="K39">
        <v>60</v>
      </c>
      <c r="L39" t="s">
        <v>268</v>
      </c>
      <c r="M39" s="16">
        <v>93</v>
      </c>
      <c r="N39" s="62">
        <v>29855781</v>
      </c>
      <c r="O39" s="62" t="s">
        <v>981</v>
      </c>
    </row>
    <row r="40" spans="1:15">
      <c r="A40">
        <v>19</v>
      </c>
      <c r="B40">
        <v>29855681</v>
      </c>
      <c r="C40">
        <v>29855881</v>
      </c>
      <c r="D40" t="s">
        <v>828</v>
      </c>
      <c r="E40" t="s">
        <v>262</v>
      </c>
      <c r="F40" t="s">
        <v>263</v>
      </c>
      <c r="G40">
        <v>19</v>
      </c>
      <c r="H40">
        <v>29855677</v>
      </c>
      <c r="I40">
        <v>29855777</v>
      </c>
      <c r="J40" t="s">
        <v>865</v>
      </c>
      <c r="K40">
        <v>60</v>
      </c>
      <c r="L40" t="s">
        <v>263</v>
      </c>
      <c r="M40" s="16">
        <v>96</v>
      </c>
      <c r="N40" s="62">
        <v>29855781</v>
      </c>
      <c r="O40" s="62" t="s">
        <v>981</v>
      </c>
    </row>
    <row r="41" spans="1:15">
      <c r="A41">
        <v>19</v>
      </c>
      <c r="B41">
        <v>29855681</v>
      </c>
      <c r="C41">
        <v>29855881</v>
      </c>
      <c r="D41" t="s">
        <v>828</v>
      </c>
      <c r="E41" t="s">
        <v>262</v>
      </c>
      <c r="F41" t="s">
        <v>263</v>
      </c>
      <c r="G41">
        <v>19</v>
      </c>
      <c r="H41">
        <v>29855679</v>
      </c>
      <c r="I41">
        <v>29855779</v>
      </c>
      <c r="J41" t="s">
        <v>866</v>
      </c>
      <c r="K41">
        <v>60</v>
      </c>
      <c r="L41" t="s">
        <v>263</v>
      </c>
      <c r="M41" s="16">
        <v>98</v>
      </c>
      <c r="N41" s="62">
        <v>29855781</v>
      </c>
      <c r="O41" s="62" t="s">
        <v>981</v>
      </c>
    </row>
    <row r="42" spans="1:15">
      <c r="A42">
        <v>19</v>
      </c>
      <c r="B42">
        <v>29855681</v>
      </c>
      <c r="C42">
        <v>29855881</v>
      </c>
      <c r="D42" t="s">
        <v>828</v>
      </c>
      <c r="E42" t="s">
        <v>262</v>
      </c>
      <c r="F42" t="s">
        <v>263</v>
      </c>
      <c r="G42">
        <v>19</v>
      </c>
      <c r="H42">
        <v>29855684</v>
      </c>
      <c r="I42">
        <v>29855784</v>
      </c>
      <c r="J42" t="s">
        <v>867</v>
      </c>
      <c r="K42">
        <v>60</v>
      </c>
      <c r="L42" t="s">
        <v>268</v>
      </c>
      <c r="M42" s="16">
        <v>100</v>
      </c>
      <c r="N42" s="62">
        <v>29855781</v>
      </c>
      <c r="O42" s="62">
        <v>1</v>
      </c>
    </row>
    <row r="43" spans="1:15">
      <c r="A43">
        <v>19</v>
      </c>
      <c r="B43">
        <v>29855681</v>
      </c>
      <c r="C43">
        <v>29855881</v>
      </c>
      <c r="D43" t="s">
        <v>828</v>
      </c>
      <c r="E43" t="s">
        <v>262</v>
      </c>
      <c r="F43" t="s">
        <v>263</v>
      </c>
      <c r="G43">
        <v>19</v>
      </c>
      <c r="H43">
        <v>29855688</v>
      </c>
      <c r="I43">
        <v>29855784</v>
      </c>
      <c r="J43" t="s">
        <v>868</v>
      </c>
      <c r="K43">
        <v>60</v>
      </c>
      <c r="L43" t="s">
        <v>263</v>
      </c>
      <c r="M43" s="16">
        <v>96</v>
      </c>
      <c r="N43" s="62">
        <v>29855781</v>
      </c>
      <c r="O43" s="62">
        <v>1</v>
      </c>
    </row>
    <row r="44" spans="1:15">
      <c r="A44">
        <v>19</v>
      </c>
      <c r="B44">
        <v>29855681</v>
      </c>
      <c r="C44">
        <v>29855881</v>
      </c>
      <c r="D44" t="s">
        <v>828</v>
      </c>
      <c r="E44" t="s">
        <v>262</v>
      </c>
      <c r="F44" t="s">
        <v>263</v>
      </c>
      <c r="G44">
        <v>19</v>
      </c>
      <c r="H44">
        <v>29855689</v>
      </c>
      <c r="I44">
        <v>29855789</v>
      </c>
      <c r="J44" t="s">
        <v>869</v>
      </c>
      <c r="K44">
        <v>60</v>
      </c>
      <c r="L44" t="s">
        <v>263</v>
      </c>
      <c r="M44" s="16">
        <v>100</v>
      </c>
      <c r="N44" s="62">
        <v>29855781</v>
      </c>
      <c r="O44" s="62">
        <v>1</v>
      </c>
    </row>
    <row r="45" spans="1:15">
      <c r="A45">
        <v>19</v>
      </c>
      <c r="B45">
        <v>29855681</v>
      </c>
      <c r="C45">
        <v>29855881</v>
      </c>
      <c r="D45" t="s">
        <v>828</v>
      </c>
      <c r="E45" t="s">
        <v>262</v>
      </c>
      <c r="F45" t="s">
        <v>263</v>
      </c>
      <c r="G45">
        <v>19</v>
      </c>
      <c r="H45">
        <v>29855690</v>
      </c>
      <c r="I45">
        <v>29855784</v>
      </c>
      <c r="J45" t="s">
        <v>870</v>
      </c>
      <c r="K45">
        <v>60</v>
      </c>
      <c r="L45" t="s">
        <v>268</v>
      </c>
      <c r="M45" s="16">
        <v>94</v>
      </c>
      <c r="N45" s="62">
        <v>29855781</v>
      </c>
      <c r="O45" s="62">
        <v>1</v>
      </c>
    </row>
    <row r="46" spans="1:15">
      <c r="A46">
        <v>19</v>
      </c>
      <c r="B46">
        <v>29855681</v>
      </c>
      <c r="C46">
        <v>29855881</v>
      </c>
      <c r="D46" t="s">
        <v>828</v>
      </c>
      <c r="E46" t="s">
        <v>262</v>
      </c>
      <c r="F46" t="s">
        <v>263</v>
      </c>
      <c r="G46">
        <v>19</v>
      </c>
      <c r="H46">
        <v>29855693</v>
      </c>
      <c r="I46">
        <v>29855793</v>
      </c>
      <c r="J46" t="s">
        <v>871</v>
      </c>
      <c r="K46">
        <v>60</v>
      </c>
      <c r="L46" t="s">
        <v>268</v>
      </c>
      <c r="M46" s="16">
        <v>100</v>
      </c>
      <c r="N46" s="62">
        <v>29855781</v>
      </c>
      <c r="O46" s="62">
        <v>1</v>
      </c>
    </row>
    <row r="47" spans="1:15">
      <c r="A47">
        <v>19</v>
      </c>
      <c r="B47">
        <v>29855681</v>
      </c>
      <c r="C47">
        <v>29855881</v>
      </c>
      <c r="D47" t="s">
        <v>828</v>
      </c>
      <c r="E47" t="s">
        <v>262</v>
      </c>
      <c r="F47" t="s">
        <v>263</v>
      </c>
      <c r="G47">
        <v>19</v>
      </c>
      <c r="H47">
        <v>29855693</v>
      </c>
      <c r="I47">
        <v>29855793</v>
      </c>
      <c r="J47" t="s">
        <v>872</v>
      </c>
      <c r="K47">
        <v>60</v>
      </c>
      <c r="L47" t="s">
        <v>268</v>
      </c>
      <c r="M47" s="16">
        <v>100</v>
      </c>
      <c r="N47" s="62">
        <v>29855781</v>
      </c>
      <c r="O47" s="62">
        <v>1</v>
      </c>
    </row>
    <row r="48" spans="1:15">
      <c r="A48">
        <v>19</v>
      </c>
      <c r="B48">
        <v>29855681</v>
      </c>
      <c r="C48">
        <v>29855881</v>
      </c>
      <c r="D48" t="s">
        <v>828</v>
      </c>
      <c r="E48" t="s">
        <v>262</v>
      </c>
      <c r="F48" t="s">
        <v>263</v>
      </c>
      <c r="G48">
        <v>19</v>
      </c>
      <c r="H48">
        <v>29855693</v>
      </c>
      <c r="I48">
        <v>29855793</v>
      </c>
      <c r="J48" t="s">
        <v>873</v>
      </c>
      <c r="K48">
        <v>60</v>
      </c>
      <c r="L48" t="s">
        <v>268</v>
      </c>
      <c r="M48" s="16">
        <v>100</v>
      </c>
      <c r="N48" s="62">
        <v>29855781</v>
      </c>
      <c r="O48" s="62">
        <v>1</v>
      </c>
    </row>
    <row r="49" spans="1:15">
      <c r="A49">
        <v>19</v>
      </c>
      <c r="B49">
        <v>29855681</v>
      </c>
      <c r="C49">
        <v>29855881</v>
      </c>
      <c r="D49" t="s">
        <v>828</v>
      </c>
      <c r="E49" t="s">
        <v>262</v>
      </c>
      <c r="F49" t="s">
        <v>263</v>
      </c>
      <c r="G49">
        <v>19</v>
      </c>
      <c r="H49">
        <v>29855694</v>
      </c>
      <c r="I49">
        <v>29855784</v>
      </c>
      <c r="J49" t="s">
        <v>874</v>
      </c>
      <c r="K49">
        <v>60</v>
      </c>
      <c r="L49" t="s">
        <v>263</v>
      </c>
      <c r="M49" s="16">
        <v>90</v>
      </c>
      <c r="N49" s="62">
        <v>29855781</v>
      </c>
      <c r="O49" s="62">
        <v>1</v>
      </c>
    </row>
    <row r="50" spans="1:15">
      <c r="A50">
        <v>19</v>
      </c>
      <c r="B50">
        <v>29855681</v>
      </c>
      <c r="C50">
        <v>29855881</v>
      </c>
      <c r="D50" t="s">
        <v>828</v>
      </c>
      <c r="E50" t="s">
        <v>262</v>
      </c>
      <c r="F50" t="s">
        <v>263</v>
      </c>
      <c r="G50">
        <v>19</v>
      </c>
      <c r="H50">
        <v>29855701</v>
      </c>
      <c r="I50">
        <v>29855784</v>
      </c>
      <c r="J50" t="s">
        <v>875</v>
      </c>
      <c r="K50">
        <v>60</v>
      </c>
      <c r="L50" t="s">
        <v>263</v>
      </c>
      <c r="M50" s="16">
        <v>83</v>
      </c>
      <c r="N50" s="62">
        <v>29855781</v>
      </c>
      <c r="O50" s="62">
        <v>1</v>
      </c>
    </row>
    <row r="51" spans="1:15">
      <c r="A51">
        <v>19</v>
      </c>
      <c r="B51">
        <v>29855681</v>
      </c>
      <c r="C51">
        <v>29855881</v>
      </c>
      <c r="D51" t="s">
        <v>828</v>
      </c>
      <c r="E51" t="s">
        <v>262</v>
      </c>
      <c r="F51" t="s">
        <v>263</v>
      </c>
      <c r="G51">
        <v>19</v>
      </c>
      <c r="H51">
        <v>29855702</v>
      </c>
      <c r="I51">
        <v>29855802</v>
      </c>
      <c r="J51" t="s">
        <v>876</v>
      </c>
      <c r="K51">
        <v>60</v>
      </c>
      <c r="L51" t="s">
        <v>263</v>
      </c>
      <c r="M51" s="16">
        <v>100</v>
      </c>
      <c r="N51" s="62">
        <v>29855781</v>
      </c>
      <c r="O51" s="62">
        <v>1</v>
      </c>
    </row>
    <row r="52" spans="1:15">
      <c r="A52">
        <v>19</v>
      </c>
      <c r="B52">
        <v>29855681</v>
      </c>
      <c r="C52">
        <v>29855881</v>
      </c>
      <c r="D52" t="s">
        <v>828</v>
      </c>
      <c r="E52" t="s">
        <v>262</v>
      </c>
      <c r="F52" t="s">
        <v>263</v>
      </c>
      <c r="G52">
        <v>19</v>
      </c>
      <c r="H52">
        <v>29855702</v>
      </c>
      <c r="I52">
        <v>29855784</v>
      </c>
      <c r="J52" t="s">
        <v>877</v>
      </c>
      <c r="K52">
        <v>60</v>
      </c>
      <c r="L52" t="s">
        <v>263</v>
      </c>
      <c r="M52" s="16">
        <v>82</v>
      </c>
      <c r="N52" s="62">
        <v>29855781</v>
      </c>
      <c r="O52" s="62">
        <v>1</v>
      </c>
    </row>
    <row r="53" spans="1:15">
      <c r="A53">
        <v>19</v>
      </c>
      <c r="B53">
        <v>29855681</v>
      </c>
      <c r="C53">
        <v>29855881</v>
      </c>
      <c r="D53" t="s">
        <v>828</v>
      </c>
      <c r="E53" t="s">
        <v>262</v>
      </c>
      <c r="F53" t="s">
        <v>263</v>
      </c>
      <c r="G53">
        <v>19</v>
      </c>
      <c r="H53">
        <v>29855706</v>
      </c>
      <c r="I53">
        <v>29855784</v>
      </c>
      <c r="J53" t="s">
        <v>878</v>
      </c>
      <c r="K53">
        <v>60</v>
      </c>
      <c r="L53" t="s">
        <v>263</v>
      </c>
      <c r="M53" s="16">
        <v>78</v>
      </c>
      <c r="N53" s="62">
        <v>29855781</v>
      </c>
      <c r="O53" s="62">
        <v>1</v>
      </c>
    </row>
    <row r="54" spans="1:15">
      <c r="A54">
        <v>19</v>
      </c>
      <c r="B54">
        <v>29855681</v>
      </c>
      <c r="C54">
        <v>29855881</v>
      </c>
      <c r="D54" t="s">
        <v>828</v>
      </c>
      <c r="E54" t="s">
        <v>262</v>
      </c>
      <c r="F54" t="s">
        <v>263</v>
      </c>
      <c r="G54">
        <v>19</v>
      </c>
      <c r="H54">
        <v>29855706</v>
      </c>
      <c r="I54">
        <v>29855806</v>
      </c>
      <c r="J54" t="s">
        <v>879</v>
      </c>
      <c r="K54">
        <v>60</v>
      </c>
      <c r="L54" t="s">
        <v>263</v>
      </c>
      <c r="M54" s="16">
        <v>100</v>
      </c>
      <c r="N54" s="62">
        <v>29855781</v>
      </c>
      <c r="O54" s="62">
        <v>1</v>
      </c>
    </row>
    <row r="55" spans="1:15">
      <c r="A55">
        <v>19</v>
      </c>
      <c r="B55">
        <v>29855681</v>
      </c>
      <c r="C55">
        <v>29855881</v>
      </c>
      <c r="D55" t="s">
        <v>828</v>
      </c>
      <c r="E55" t="s">
        <v>262</v>
      </c>
      <c r="F55" t="s">
        <v>263</v>
      </c>
      <c r="G55">
        <v>19</v>
      </c>
      <c r="H55">
        <v>29855708</v>
      </c>
      <c r="I55">
        <v>29855784</v>
      </c>
      <c r="J55" t="s">
        <v>880</v>
      </c>
      <c r="K55">
        <v>60</v>
      </c>
      <c r="L55" t="s">
        <v>263</v>
      </c>
      <c r="M55" s="16">
        <v>76</v>
      </c>
      <c r="N55" s="62">
        <v>29855781</v>
      </c>
      <c r="O55" s="62">
        <v>1</v>
      </c>
    </row>
    <row r="56" spans="1:15">
      <c r="A56">
        <v>19</v>
      </c>
      <c r="B56">
        <v>29855681</v>
      </c>
      <c r="C56">
        <v>29855881</v>
      </c>
      <c r="D56" t="s">
        <v>828</v>
      </c>
      <c r="E56" t="s">
        <v>262</v>
      </c>
      <c r="F56" t="s">
        <v>263</v>
      </c>
      <c r="G56">
        <v>19</v>
      </c>
      <c r="H56">
        <v>29855710</v>
      </c>
      <c r="I56">
        <v>29855784</v>
      </c>
      <c r="J56" t="s">
        <v>881</v>
      </c>
      <c r="K56">
        <v>60</v>
      </c>
      <c r="L56" t="s">
        <v>268</v>
      </c>
      <c r="M56" s="16">
        <v>74</v>
      </c>
      <c r="N56" s="62">
        <v>29855781</v>
      </c>
      <c r="O56" s="62">
        <v>1</v>
      </c>
    </row>
    <row r="57" spans="1:15">
      <c r="A57">
        <v>19</v>
      </c>
      <c r="B57">
        <v>29855681</v>
      </c>
      <c r="C57">
        <v>29855881</v>
      </c>
      <c r="D57" t="s">
        <v>828</v>
      </c>
      <c r="E57" t="s">
        <v>262</v>
      </c>
      <c r="F57" t="s">
        <v>263</v>
      </c>
      <c r="G57">
        <v>19</v>
      </c>
      <c r="H57">
        <v>29855717</v>
      </c>
      <c r="I57">
        <v>29855783</v>
      </c>
      <c r="J57" t="s">
        <v>882</v>
      </c>
      <c r="K57">
        <v>60</v>
      </c>
      <c r="L57" t="s">
        <v>263</v>
      </c>
      <c r="M57" s="16">
        <v>66</v>
      </c>
      <c r="N57" s="62">
        <v>29855781</v>
      </c>
      <c r="O57" s="62">
        <v>1</v>
      </c>
    </row>
    <row r="58" spans="1:15">
      <c r="A58">
        <v>19</v>
      </c>
      <c r="B58">
        <v>29855681</v>
      </c>
      <c r="C58">
        <v>29855881</v>
      </c>
      <c r="D58" t="s">
        <v>828</v>
      </c>
      <c r="E58" t="s">
        <v>262</v>
      </c>
      <c r="F58" t="s">
        <v>263</v>
      </c>
      <c r="G58">
        <v>19</v>
      </c>
      <c r="H58">
        <v>29855720</v>
      </c>
      <c r="I58">
        <v>29855784</v>
      </c>
      <c r="J58" t="s">
        <v>883</v>
      </c>
      <c r="K58">
        <v>60</v>
      </c>
      <c r="L58" t="s">
        <v>263</v>
      </c>
      <c r="M58" s="16">
        <v>64</v>
      </c>
      <c r="N58" s="62">
        <v>29855781</v>
      </c>
      <c r="O58" s="62">
        <v>1</v>
      </c>
    </row>
    <row r="59" spans="1:15">
      <c r="A59">
        <v>19</v>
      </c>
      <c r="B59">
        <v>29855681</v>
      </c>
      <c r="C59">
        <v>29855881</v>
      </c>
      <c r="D59" t="s">
        <v>828</v>
      </c>
      <c r="E59" t="s">
        <v>262</v>
      </c>
      <c r="F59" t="s">
        <v>263</v>
      </c>
      <c r="G59">
        <v>19</v>
      </c>
      <c r="H59">
        <v>29855726</v>
      </c>
      <c r="I59">
        <v>29855784</v>
      </c>
      <c r="J59" t="s">
        <v>884</v>
      </c>
      <c r="K59">
        <v>60</v>
      </c>
      <c r="L59" t="s">
        <v>268</v>
      </c>
      <c r="M59" s="16">
        <v>58</v>
      </c>
      <c r="N59" s="62">
        <v>29855781</v>
      </c>
      <c r="O59" s="62">
        <v>1</v>
      </c>
    </row>
    <row r="60" spans="1:15">
      <c r="A60">
        <v>19</v>
      </c>
      <c r="B60">
        <v>29855681</v>
      </c>
      <c r="C60">
        <v>29855881</v>
      </c>
      <c r="D60" t="s">
        <v>828</v>
      </c>
      <c r="E60" t="s">
        <v>262</v>
      </c>
      <c r="F60" t="s">
        <v>263</v>
      </c>
      <c r="G60">
        <v>19</v>
      </c>
      <c r="H60">
        <v>29855729</v>
      </c>
      <c r="I60">
        <v>29855784</v>
      </c>
      <c r="J60" t="s">
        <v>885</v>
      </c>
      <c r="K60">
        <v>60</v>
      </c>
      <c r="L60" t="s">
        <v>263</v>
      </c>
      <c r="M60" s="16">
        <v>55</v>
      </c>
      <c r="N60" s="62">
        <v>29855781</v>
      </c>
      <c r="O60" s="62">
        <v>1</v>
      </c>
    </row>
    <row r="61" spans="1:15">
      <c r="A61">
        <v>19</v>
      </c>
      <c r="B61">
        <v>29855681</v>
      </c>
      <c r="C61">
        <v>29855881</v>
      </c>
      <c r="D61" t="s">
        <v>828</v>
      </c>
      <c r="E61" t="s">
        <v>262</v>
      </c>
      <c r="F61" t="s">
        <v>263</v>
      </c>
      <c r="G61">
        <v>19</v>
      </c>
      <c r="H61">
        <v>29855731</v>
      </c>
      <c r="I61">
        <v>29855831</v>
      </c>
      <c r="J61" t="s">
        <v>886</v>
      </c>
      <c r="K61">
        <v>60</v>
      </c>
      <c r="L61" t="s">
        <v>268</v>
      </c>
      <c r="M61" s="16">
        <v>100</v>
      </c>
      <c r="N61" s="62">
        <v>29855781</v>
      </c>
      <c r="O61" s="62">
        <v>1</v>
      </c>
    </row>
    <row r="62" spans="1:15">
      <c r="A62">
        <v>19</v>
      </c>
      <c r="B62">
        <v>29855681</v>
      </c>
      <c r="C62">
        <v>29855881</v>
      </c>
      <c r="D62" t="s">
        <v>828</v>
      </c>
      <c r="E62" t="s">
        <v>262</v>
      </c>
      <c r="F62" t="s">
        <v>263</v>
      </c>
      <c r="G62">
        <v>19</v>
      </c>
      <c r="H62">
        <v>29855734</v>
      </c>
      <c r="I62">
        <v>29855834</v>
      </c>
      <c r="J62" t="s">
        <v>887</v>
      </c>
      <c r="K62">
        <v>60</v>
      </c>
      <c r="L62" t="s">
        <v>263</v>
      </c>
      <c r="M62" s="16">
        <v>100</v>
      </c>
      <c r="N62" s="62">
        <v>29855781</v>
      </c>
      <c r="O62" s="62">
        <v>1</v>
      </c>
    </row>
    <row r="63" spans="1:15">
      <c r="A63">
        <v>19</v>
      </c>
      <c r="B63">
        <v>29855681</v>
      </c>
      <c r="C63">
        <v>29855881</v>
      </c>
      <c r="D63" t="s">
        <v>828</v>
      </c>
      <c r="E63" t="s">
        <v>262</v>
      </c>
      <c r="F63" t="s">
        <v>263</v>
      </c>
      <c r="G63">
        <v>19</v>
      </c>
      <c r="H63">
        <v>29855735</v>
      </c>
      <c r="I63">
        <v>29855835</v>
      </c>
      <c r="J63" t="s">
        <v>888</v>
      </c>
      <c r="K63">
        <v>60</v>
      </c>
      <c r="L63" t="s">
        <v>268</v>
      </c>
      <c r="M63" s="16">
        <v>100</v>
      </c>
      <c r="N63" s="62">
        <v>29855781</v>
      </c>
      <c r="O63" s="62">
        <v>1</v>
      </c>
    </row>
    <row r="64" spans="1:15">
      <c r="A64">
        <v>19</v>
      </c>
      <c r="B64">
        <v>29855681</v>
      </c>
      <c r="C64">
        <v>29855881</v>
      </c>
      <c r="D64" t="s">
        <v>828</v>
      </c>
      <c r="E64" t="s">
        <v>262</v>
      </c>
      <c r="F64" t="s">
        <v>263</v>
      </c>
      <c r="G64">
        <v>19</v>
      </c>
      <c r="H64">
        <v>29855738</v>
      </c>
      <c r="I64">
        <v>29855838</v>
      </c>
      <c r="J64" t="s">
        <v>889</v>
      </c>
      <c r="K64">
        <v>60</v>
      </c>
      <c r="L64" t="s">
        <v>263</v>
      </c>
      <c r="M64" s="16">
        <v>100</v>
      </c>
      <c r="N64" s="62">
        <v>29855781</v>
      </c>
      <c r="O64" s="62">
        <v>1</v>
      </c>
    </row>
    <row r="65" spans="1:27">
      <c r="A65">
        <v>19</v>
      </c>
      <c r="B65">
        <v>29855681</v>
      </c>
      <c r="C65">
        <v>29855881</v>
      </c>
      <c r="D65" t="s">
        <v>828</v>
      </c>
      <c r="E65" t="s">
        <v>262</v>
      </c>
      <c r="F65" t="s">
        <v>263</v>
      </c>
      <c r="G65">
        <v>19</v>
      </c>
      <c r="H65">
        <v>29855738</v>
      </c>
      <c r="I65">
        <v>29855784</v>
      </c>
      <c r="J65" t="s">
        <v>890</v>
      </c>
      <c r="K65">
        <v>0</v>
      </c>
      <c r="L65" t="s">
        <v>263</v>
      </c>
      <c r="M65" s="16">
        <v>46</v>
      </c>
      <c r="N65" s="62">
        <v>29855781</v>
      </c>
      <c r="O65" s="62">
        <v>1</v>
      </c>
    </row>
    <row r="66" spans="1:27">
      <c r="A66">
        <v>19</v>
      </c>
      <c r="B66">
        <v>29855681</v>
      </c>
      <c r="C66">
        <v>29855881</v>
      </c>
      <c r="D66" t="s">
        <v>828</v>
      </c>
      <c r="E66" t="s">
        <v>262</v>
      </c>
      <c r="F66" t="s">
        <v>263</v>
      </c>
      <c r="G66">
        <v>19</v>
      </c>
      <c r="H66">
        <v>29855739</v>
      </c>
      <c r="I66">
        <v>29855839</v>
      </c>
      <c r="J66" t="s">
        <v>891</v>
      </c>
      <c r="K66">
        <v>60</v>
      </c>
      <c r="L66" t="s">
        <v>268</v>
      </c>
      <c r="M66" s="16">
        <v>100</v>
      </c>
      <c r="N66" s="62">
        <v>29855781</v>
      </c>
      <c r="O66" s="62">
        <v>1</v>
      </c>
    </row>
    <row r="67" spans="1:27">
      <c r="A67">
        <v>19</v>
      </c>
      <c r="B67">
        <v>29855681</v>
      </c>
      <c r="C67">
        <v>29855881</v>
      </c>
      <c r="D67" t="s">
        <v>828</v>
      </c>
      <c r="E67" t="s">
        <v>262</v>
      </c>
      <c r="F67" t="s">
        <v>263</v>
      </c>
      <c r="G67">
        <v>19</v>
      </c>
      <c r="H67">
        <v>29855743</v>
      </c>
      <c r="I67">
        <v>29855843</v>
      </c>
      <c r="J67" t="s">
        <v>892</v>
      </c>
      <c r="K67">
        <v>60</v>
      </c>
      <c r="L67" t="s">
        <v>263</v>
      </c>
      <c r="M67" s="16">
        <v>100</v>
      </c>
      <c r="N67" s="62">
        <v>29855781</v>
      </c>
      <c r="O67" s="62">
        <v>1</v>
      </c>
    </row>
    <row r="68" spans="1:27">
      <c r="A68">
        <v>19</v>
      </c>
      <c r="B68">
        <v>29855681</v>
      </c>
      <c r="C68">
        <v>29855881</v>
      </c>
      <c r="D68" t="s">
        <v>828</v>
      </c>
      <c r="E68" t="s">
        <v>262</v>
      </c>
      <c r="F68" t="s">
        <v>263</v>
      </c>
      <c r="G68">
        <v>19</v>
      </c>
      <c r="H68">
        <v>29855744</v>
      </c>
      <c r="I68">
        <v>29855784</v>
      </c>
      <c r="J68" t="s">
        <v>893</v>
      </c>
      <c r="K68">
        <v>0</v>
      </c>
      <c r="L68" t="s">
        <v>263</v>
      </c>
      <c r="M68" s="16">
        <v>40</v>
      </c>
      <c r="N68" s="62">
        <v>29855781</v>
      </c>
      <c r="O68" s="62">
        <v>1</v>
      </c>
    </row>
    <row r="69" spans="1:27">
      <c r="A69">
        <v>19</v>
      </c>
      <c r="B69">
        <v>29855681</v>
      </c>
      <c r="C69">
        <v>29855881</v>
      </c>
      <c r="D69" t="s">
        <v>828</v>
      </c>
      <c r="E69" t="s">
        <v>262</v>
      </c>
      <c r="F69" t="s">
        <v>263</v>
      </c>
      <c r="G69">
        <v>19</v>
      </c>
      <c r="H69">
        <v>29855745</v>
      </c>
      <c r="I69">
        <v>29855784</v>
      </c>
      <c r="J69" s="53" t="s">
        <v>894</v>
      </c>
      <c r="K69">
        <v>0</v>
      </c>
      <c r="L69" t="s">
        <v>263</v>
      </c>
      <c r="M69" s="16">
        <v>39</v>
      </c>
      <c r="N69" s="62">
        <v>29855781</v>
      </c>
      <c r="O69" s="62">
        <v>1</v>
      </c>
      <c r="P69" s="64" t="s">
        <v>1024</v>
      </c>
      <c r="Q69" t="s">
        <v>1025</v>
      </c>
      <c r="R69" s="67">
        <v>42</v>
      </c>
      <c r="S69" s="67">
        <v>100</v>
      </c>
      <c r="T69" s="68" t="s">
        <v>989</v>
      </c>
      <c r="U69" s="67">
        <v>910</v>
      </c>
      <c r="V69" s="67">
        <v>968</v>
      </c>
      <c r="W69" s="67" t="s">
        <v>990</v>
      </c>
      <c r="X69" s="67" t="s">
        <v>997</v>
      </c>
      <c r="Y69" s="67">
        <v>1</v>
      </c>
      <c r="Z69" s="67">
        <v>99</v>
      </c>
      <c r="AA69" s="67">
        <v>531</v>
      </c>
    </row>
    <row r="70" spans="1:27">
      <c r="A70">
        <v>19</v>
      </c>
      <c r="B70">
        <v>29855681</v>
      </c>
      <c r="C70">
        <v>29855881</v>
      </c>
      <c r="D70" t="s">
        <v>828</v>
      </c>
      <c r="E70" t="s">
        <v>262</v>
      </c>
      <c r="F70" t="s">
        <v>263</v>
      </c>
      <c r="G70">
        <v>19</v>
      </c>
      <c r="H70">
        <v>29855747</v>
      </c>
      <c r="I70">
        <v>29855784</v>
      </c>
      <c r="J70" t="s">
        <v>895</v>
      </c>
      <c r="K70">
        <v>0</v>
      </c>
      <c r="L70" t="s">
        <v>268</v>
      </c>
      <c r="M70" s="16">
        <v>37</v>
      </c>
      <c r="N70" s="62">
        <v>29855781</v>
      </c>
      <c r="O70" s="62">
        <v>1</v>
      </c>
    </row>
    <row r="71" spans="1:27">
      <c r="A71">
        <v>19</v>
      </c>
      <c r="B71">
        <v>29855681</v>
      </c>
      <c r="C71">
        <v>29855881</v>
      </c>
      <c r="D71" t="s">
        <v>828</v>
      </c>
      <c r="E71" t="s">
        <v>262</v>
      </c>
      <c r="F71" t="s">
        <v>263</v>
      </c>
      <c r="G71">
        <v>19</v>
      </c>
      <c r="H71">
        <v>29855747</v>
      </c>
      <c r="I71">
        <v>29855784</v>
      </c>
      <c r="J71" s="53" t="s">
        <v>896</v>
      </c>
      <c r="K71">
        <v>0</v>
      </c>
      <c r="L71" t="s">
        <v>268</v>
      </c>
      <c r="M71" s="16">
        <v>37</v>
      </c>
      <c r="N71" s="62">
        <v>29855781</v>
      </c>
      <c r="O71" s="62">
        <v>1</v>
      </c>
      <c r="P71" s="64" t="s">
        <v>1011</v>
      </c>
      <c r="Q71" t="s">
        <v>1026</v>
      </c>
      <c r="R71" s="67">
        <v>40</v>
      </c>
      <c r="S71" s="67">
        <v>100</v>
      </c>
      <c r="T71" s="68" t="s">
        <v>989</v>
      </c>
      <c r="U71" s="67">
        <v>908</v>
      </c>
      <c r="V71" s="67">
        <v>968</v>
      </c>
      <c r="W71" s="67" t="s">
        <v>990</v>
      </c>
      <c r="X71" s="67" t="s">
        <v>997</v>
      </c>
      <c r="Y71" s="67">
        <v>1</v>
      </c>
      <c r="Z71" s="67">
        <v>99</v>
      </c>
      <c r="AA71" s="67">
        <v>549</v>
      </c>
    </row>
    <row r="72" spans="1:27">
      <c r="A72">
        <v>19</v>
      </c>
      <c r="B72">
        <v>29855681</v>
      </c>
      <c r="C72">
        <v>29855881</v>
      </c>
      <c r="D72" t="s">
        <v>828</v>
      </c>
      <c r="E72" t="s">
        <v>262</v>
      </c>
      <c r="F72" t="s">
        <v>263</v>
      </c>
      <c r="G72">
        <v>19</v>
      </c>
      <c r="H72">
        <v>29855752</v>
      </c>
      <c r="I72">
        <v>29855852</v>
      </c>
      <c r="J72" t="s">
        <v>897</v>
      </c>
      <c r="K72">
        <v>60</v>
      </c>
      <c r="L72" t="s">
        <v>268</v>
      </c>
      <c r="M72" s="16">
        <v>100</v>
      </c>
      <c r="N72" s="62">
        <v>29855781</v>
      </c>
      <c r="O72" s="62">
        <v>1</v>
      </c>
    </row>
    <row r="73" spans="1:27">
      <c r="A73">
        <v>19</v>
      </c>
      <c r="B73">
        <v>29855681</v>
      </c>
      <c r="C73">
        <v>29855881</v>
      </c>
      <c r="D73" t="s">
        <v>828</v>
      </c>
      <c r="E73" t="s">
        <v>262</v>
      </c>
      <c r="F73" t="s">
        <v>263</v>
      </c>
      <c r="G73">
        <v>19</v>
      </c>
      <c r="H73">
        <v>29855757</v>
      </c>
      <c r="I73">
        <v>29855857</v>
      </c>
      <c r="J73" t="s">
        <v>898</v>
      </c>
      <c r="K73">
        <v>60</v>
      </c>
      <c r="L73" t="s">
        <v>263</v>
      </c>
      <c r="M73" s="16">
        <v>100</v>
      </c>
      <c r="N73" s="62">
        <v>29855781</v>
      </c>
      <c r="O73" s="62">
        <v>1</v>
      </c>
    </row>
    <row r="74" spans="1:27">
      <c r="A74">
        <v>19</v>
      </c>
      <c r="B74">
        <v>29855681</v>
      </c>
      <c r="C74">
        <v>29855881</v>
      </c>
      <c r="D74" t="s">
        <v>828</v>
      </c>
      <c r="E74" t="s">
        <v>262</v>
      </c>
      <c r="F74" t="s">
        <v>263</v>
      </c>
      <c r="G74">
        <v>19</v>
      </c>
      <c r="H74">
        <v>29855759</v>
      </c>
      <c r="I74">
        <v>29855860</v>
      </c>
      <c r="J74" t="s">
        <v>899</v>
      </c>
      <c r="K74">
        <v>60</v>
      </c>
      <c r="L74" t="s">
        <v>263</v>
      </c>
      <c r="M74" s="16">
        <v>101</v>
      </c>
      <c r="N74" s="62">
        <v>29855781</v>
      </c>
      <c r="O74" s="62">
        <v>1</v>
      </c>
    </row>
    <row r="75" spans="1:27">
      <c r="A75">
        <v>19</v>
      </c>
      <c r="B75">
        <v>29855681</v>
      </c>
      <c r="C75">
        <v>29855881</v>
      </c>
      <c r="D75" t="s">
        <v>828</v>
      </c>
      <c r="E75" t="s">
        <v>262</v>
      </c>
      <c r="F75" t="s">
        <v>263</v>
      </c>
      <c r="G75">
        <v>19</v>
      </c>
      <c r="H75">
        <v>29855770</v>
      </c>
      <c r="I75">
        <v>29855870</v>
      </c>
      <c r="J75" t="s">
        <v>900</v>
      </c>
      <c r="K75">
        <v>60</v>
      </c>
      <c r="L75" t="s">
        <v>263</v>
      </c>
      <c r="M75" s="16">
        <v>100</v>
      </c>
      <c r="N75" s="62">
        <v>29855781</v>
      </c>
      <c r="O75" s="62">
        <v>1</v>
      </c>
    </row>
    <row r="76" spans="1:27">
      <c r="A76">
        <v>19</v>
      </c>
      <c r="B76">
        <v>29855681</v>
      </c>
      <c r="C76">
        <v>29855881</v>
      </c>
      <c r="D76" t="s">
        <v>828</v>
      </c>
      <c r="E76" t="s">
        <v>262</v>
      </c>
      <c r="F76" t="s">
        <v>263</v>
      </c>
      <c r="G76">
        <v>19</v>
      </c>
      <c r="H76">
        <v>29855774</v>
      </c>
      <c r="I76">
        <v>29855874</v>
      </c>
      <c r="J76" t="s">
        <v>901</v>
      </c>
      <c r="K76">
        <v>60</v>
      </c>
      <c r="L76" t="s">
        <v>268</v>
      </c>
      <c r="M76" s="16">
        <v>100</v>
      </c>
      <c r="N76" s="62">
        <v>29855781</v>
      </c>
      <c r="O76" s="62">
        <v>1</v>
      </c>
    </row>
    <row r="77" spans="1:27">
      <c r="A77">
        <v>19</v>
      </c>
      <c r="B77">
        <v>29855681</v>
      </c>
      <c r="C77">
        <v>29855881</v>
      </c>
      <c r="D77" t="s">
        <v>828</v>
      </c>
      <c r="E77" t="s">
        <v>262</v>
      </c>
      <c r="F77" t="s">
        <v>263</v>
      </c>
      <c r="G77">
        <v>19</v>
      </c>
      <c r="H77">
        <v>29855776</v>
      </c>
      <c r="I77">
        <v>29855876</v>
      </c>
      <c r="J77" t="s">
        <v>902</v>
      </c>
      <c r="K77">
        <v>60</v>
      </c>
      <c r="L77" t="s">
        <v>263</v>
      </c>
      <c r="M77" s="16">
        <v>100</v>
      </c>
      <c r="N77" s="62">
        <v>29855781</v>
      </c>
      <c r="O77" s="62">
        <v>1</v>
      </c>
    </row>
    <row r="78" spans="1:27">
      <c r="A78">
        <v>19</v>
      </c>
      <c r="B78">
        <v>29855681</v>
      </c>
      <c r="C78">
        <v>29855881</v>
      </c>
      <c r="D78" t="s">
        <v>828</v>
      </c>
      <c r="E78" t="s">
        <v>262</v>
      </c>
      <c r="F78" t="s">
        <v>263</v>
      </c>
      <c r="G78">
        <v>19</v>
      </c>
      <c r="H78">
        <v>29855779</v>
      </c>
      <c r="I78">
        <v>29855879</v>
      </c>
      <c r="J78" t="s">
        <v>903</v>
      </c>
      <c r="K78">
        <v>60</v>
      </c>
      <c r="L78" t="s">
        <v>263</v>
      </c>
      <c r="M78" s="16">
        <v>100</v>
      </c>
      <c r="N78" s="62">
        <v>29855781</v>
      </c>
      <c r="O78" s="62">
        <v>1</v>
      </c>
    </row>
    <row r="79" spans="1:27">
      <c r="A79">
        <v>19</v>
      </c>
      <c r="B79">
        <v>29855681</v>
      </c>
      <c r="C79">
        <v>29855881</v>
      </c>
      <c r="D79" t="s">
        <v>828</v>
      </c>
      <c r="E79" t="s">
        <v>262</v>
      </c>
      <c r="F79" t="s">
        <v>263</v>
      </c>
      <c r="G79">
        <v>19</v>
      </c>
      <c r="H79">
        <v>29855780</v>
      </c>
      <c r="I79">
        <v>29855816</v>
      </c>
      <c r="J79" t="s">
        <v>904</v>
      </c>
      <c r="K79">
        <v>0</v>
      </c>
      <c r="L79" t="s">
        <v>263</v>
      </c>
      <c r="M79" s="16">
        <v>36</v>
      </c>
      <c r="N79" s="62">
        <v>29855781</v>
      </c>
      <c r="O79" s="62">
        <v>1</v>
      </c>
    </row>
    <row r="80" spans="1:27">
      <c r="A80">
        <v>19</v>
      </c>
      <c r="B80">
        <v>29855681</v>
      </c>
      <c r="C80">
        <v>29855881</v>
      </c>
      <c r="D80" t="s">
        <v>828</v>
      </c>
      <c r="E80" t="s">
        <v>262</v>
      </c>
      <c r="F80" t="s">
        <v>263</v>
      </c>
      <c r="G80">
        <v>19</v>
      </c>
      <c r="H80">
        <v>29855780</v>
      </c>
      <c r="I80">
        <v>29855857</v>
      </c>
      <c r="J80" t="s">
        <v>905</v>
      </c>
      <c r="K80">
        <v>60</v>
      </c>
      <c r="L80" t="s">
        <v>263</v>
      </c>
      <c r="M80" s="16">
        <v>77</v>
      </c>
      <c r="N80" s="62">
        <v>29855781</v>
      </c>
      <c r="O80" s="62">
        <v>1</v>
      </c>
    </row>
    <row r="81" spans="1:27">
      <c r="A81">
        <v>19</v>
      </c>
      <c r="B81">
        <v>29855681</v>
      </c>
      <c r="C81">
        <v>29855881</v>
      </c>
      <c r="D81" t="s">
        <v>828</v>
      </c>
      <c r="E81" t="s">
        <v>262</v>
      </c>
      <c r="F81" t="s">
        <v>263</v>
      </c>
      <c r="G81">
        <v>19</v>
      </c>
      <c r="H81">
        <v>29855780</v>
      </c>
      <c r="I81">
        <v>29855819</v>
      </c>
      <c r="J81" t="s">
        <v>906</v>
      </c>
      <c r="K81">
        <v>0</v>
      </c>
      <c r="L81" t="s">
        <v>263</v>
      </c>
      <c r="M81" s="16">
        <v>39</v>
      </c>
      <c r="N81" s="62">
        <v>29855781</v>
      </c>
      <c r="O81" s="62">
        <v>1</v>
      </c>
    </row>
    <row r="82" spans="1:27">
      <c r="A82">
        <v>19</v>
      </c>
      <c r="B82">
        <v>29855681</v>
      </c>
      <c r="C82">
        <v>29855881</v>
      </c>
      <c r="D82" t="s">
        <v>828</v>
      </c>
      <c r="E82" t="s">
        <v>262</v>
      </c>
      <c r="F82" t="s">
        <v>263</v>
      </c>
      <c r="G82">
        <v>19</v>
      </c>
      <c r="H82">
        <v>29855780</v>
      </c>
      <c r="I82">
        <v>29855853</v>
      </c>
      <c r="J82" t="s">
        <v>907</v>
      </c>
      <c r="K82">
        <v>60</v>
      </c>
      <c r="L82" t="s">
        <v>263</v>
      </c>
      <c r="M82" s="16">
        <v>73</v>
      </c>
      <c r="N82" s="62">
        <v>29855781</v>
      </c>
      <c r="O82" s="62">
        <v>1</v>
      </c>
    </row>
    <row r="83" spans="1:27">
      <c r="A83">
        <v>19</v>
      </c>
      <c r="B83">
        <v>29855681</v>
      </c>
      <c r="C83">
        <v>29855881</v>
      </c>
      <c r="D83" t="s">
        <v>828</v>
      </c>
      <c r="E83" t="s">
        <v>262</v>
      </c>
      <c r="F83" t="s">
        <v>263</v>
      </c>
      <c r="G83">
        <v>19</v>
      </c>
      <c r="H83">
        <v>29855780</v>
      </c>
      <c r="I83">
        <v>29855860</v>
      </c>
      <c r="J83" t="s">
        <v>908</v>
      </c>
      <c r="K83">
        <v>60</v>
      </c>
      <c r="L83" t="s">
        <v>263</v>
      </c>
      <c r="M83" s="16">
        <v>80</v>
      </c>
      <c r="N83" s="62">
        <v>29855781</v>
      </c>
      <c r="O83" s="62">
        <v>1</v>
      </c>
    </row>
    <row r="84" spans="1:27">
      <c r="A84">
        <v>19</v>
      </c>
      <c r="B84">
        <v>29855681</v>
      </c>
      <c r="C84">
        <v>29855881</v>
      </c>
      <c r="D84" t="s">
        <v>828</v>
      </c>
      <c r="E84" t="s">
        <v>262</v>
      </c>
      <c r="F84" t="s">
        <v>263</v>
      </c>
      <c r="G84">
        <v>19</v>
      </c>
      <c r="H84">
        <v>29855780</v>
      </c>
      <c r="I84">
        <v>29855831</v>
      </c>
      <c r="J84" t="s">
        <v>909</v>
      </c>
      <c r="K84">
        <v>0</v>
      </c>
      <c r="L84" t="s">
        <v>263</v>
      </c>
      <c r="M84" s="16">
        <v>51</v>
      </c>
      <c r="N84" s="62">
        <v>29855781</v>
      </c>
      <c r="O84" s="62">
        <v>1</v>
      </c>
    </row>
    <row r="85" spans="1:27">
      <c r="A85">
        <v>19</v>
      </c>
      <c r="B85">
        <v>29855681</v>
      </c>
      <c r="C85">
        <v>29855881</v>
      </c>
      <c r="D85" t="s">
        <v>828</v>
      </c>
      <c r="E85" t="s">
        <v>262</v>
      </c>
      <c r="F85" t="s">
        <v>263</v>
      </c>
      <c r="G85">
        <v>19</v>
      </c>
      <c r="H85">
        <v>29855780</v>
      </c>
      <c r="I85">
        <v>29855819</v>
      </c>
      <c r="J85" s="53" t="s">
        <v>910</v>
      </c>
      <c r="K85">
        <v>0</v>
      </c>
      <c r="L85" t="s">
        <v>263</v>
      </c>
      <c r="M85" s="16">
        <v>39</v>
      </c>
      <c r="N85" s="62">
        <v>29855781</v>
      </c>
      <c r="O85" s="62">
        <v>1</v>
      </c>
      <c r="P85" s="64" t="s">
        <v>985</v>
      </c>
      <c r="Q85" t="s">
        <v>1027</v>
      </c>
      <c r="R85" s="67">
        <v>1</v>
      </c>
      <c r="S85" s="67">
        <v>61</v>
      </c>
      <c r="T85" s="68" t="s">
        <v>989</v>
      </c>
      <c r="U85" s="67">
        <v>1</v>
      </c>
      <c r="V85" s="67">
        <v>61</v>
      </c>
      <c r="W85" s="67" t="s">
        <v>990</v>
      </c>
      <c r="X85" s="67" t="s">
        <v>997</v>
      </c>
      <c r="Y85" s="67">
        <v>1</v>
      </c>
      <c r="Z85" s="67">
        <v>99</v>
      </c>
      <c r="AA85" s="67">
        <v>549</v>
      </c>
    </row>
    <row r="86" spans="1:27">
      <c r="A86">
        <v>19</v>
      </c>
      <c r="B86">
        <v>29855681</v>
      </c>
      <c r="C86">
        <v>29855881</v>
      </c>
      <c r="D86" t="s">
        <v>828</v>
      </c>
      <c r="E86" t="s">
        <v>262</v>
      </c>
      <c r="F86" t="s">
        <v>263</v>
      </c>
      <c r="G86">
        <v>19</v>
      </c>
      <c r="H86">
        <v>29855780</v>
      </c>
      <c r="I86">
        <v>29855845</v>
      </c>
      <c r="J86" t="s">
        <v>911</v>
      </c>
      <c r="K86">
        <v>60</v>
      </c>
      <c r="L86" t="s">
        <v>263</v>
      </c>
      <c r="M86" s="16">
        <v>65</v>
      </c>
      <c r="N86" s="62">
        <v>29855781</v>
      </c>
      <c r="O86" s="62">
        <v>1</v>
      </c>
    </row>
    <row r="87" spans="1:27">
      <c r="A87">
        <v>19</v>
      </c>
      <c r="B87">
        <v>29855681</v>
      </c>
      <c r="C87">
        <v>29855881</v>
      </c>
      <c r="D87" t="s">
        <v>828</v>
      </c>
      <c r="E87" t="s">
        <v>262</v>
      </c>
      <c r="F87" t="s">
        <v>263</v>
      </c>
      <c r="G87">
        <v>19</v>
      </c>
      <c r="H87">
        <v>29855780</v>
      </c>
      <c r="I87">
        <v>29855873</v>
      </c>
      <c r="J87" t="s">
        <v>912</v>
      </c>
      <c r="K87">
        <v>60</v>
      </c>
      <c r="L87" t="s">
        <v>268</v>
      </c>
      <c r="M87" s="16">
        <v>93</v>
      </c>
      <c r="N87" s="62">
        <v>29855781</v>
      </c>
      <c r="O87" s="62">
        <v>1</v>
      </c>
    </row>
    <row r="88" spans="1:27">
      <c r="A88">
        <v>19</v>
      </c>
      <c r="B88">
        <v>29855681</v>
      </c>
      <c r="C88">
        <v>29855881</v>
      </c>
      <c r="D88" t="s">
        <v>828</v>
      </c>
      <c r="E88" t="s">
        <v>262</v>
      </c>
      <c r="F88" t="s">
        <v>263</v>
      </c>
      <c r="G88">
        <v>19</v>
      </c>
      <c r="H88">
        <v>29855780</v>
      </c>
      <c r="I88">
        <v>29855843</v>
      </c>
      <c r="J88" t="s">
        <v>913</v>
      </c>
      <c r="K88">
        <v>60</v>
      </c>
      <c r="L88" t="s">
        <v>268</v>
      </c>
      <c r="M88" s="16">
        <v>63</v>
      </c>
      <c r="N88" s="62">
        <v>29855781</v>
      </c>
      <c r="O88" s="62">
        <v>1</v>
      </c>
    </row>
    <row r="89" spans="1:27">
      <c r="A89">
        <v>19</v>
      </c>
      <c r="B89">
        <v>29855681</v>
      </c>
      <c r="C89">
        <v>29855881</v>
      </c>
      <c r="D89" t="s">
        <v>828</v>
      </c>
      <c r="E89" t="s">
        <v>262</v>
      </c>
      <c r="F89" t="s">
        <v>263</v>
      </c>
      <c r="G89">
        <v>19</v>
      </c>
      <c r="H89">
        <v>29855780</v>
      </c>
      <c r="I89">
        <v>29855852</v>
      </c>
      <c r="J89" t="s">
        <v>914</v>
      </c>
      <c r="K89">
        <v>60</v>
      </c>
      <c r="L89" t="s">
        <v>268</v>
      </c>
      <c r="M89" s="16">
        <v>72</v>
      </c>
      <c r="N89" s="62">
        <v>29855781</v>
      </c>
      <c r="O89" s="62">
        <v>1</v>
      </c>
    </row>
    <row r="90" spans="1:27">
      <c r="A90">
        <v>19</v>
      </c>
      <c r="B90">
        <v>29855681</v>
      </c>
      <c r="C90">
        <v>29855881</v>
      </c>
      <c r="D90" t="s">
        <v>828</v>
      </c>
      <c r="E90" t="s">
        <v>262</v>
      </c>
      <c r="F90" t="s">
        <v>263</v>
      </c>
      <c r="G90">
        <v>19</v>
      </c>
      <c r="H90">
        <v>29855780</v>
      </c>
      <c r="I90">
        <v>29855865</v>
      </c>
      <c r="J90" t="s">
        <v>915</v>
      </c>
      <c r="K90">
        <v>60</v>
      </c>
      <c r="L90" t="s">
        <v>268</v>
      </c>
      <c r="M90" s="16">
        <v>85</v>
      </c>
      <c r="N90" s="62">
        <v>29855781</v>
      </c>
      <c r="O90" s="62">
        <v>1</v>
      </c>
    </row>
    <row r="91" spans="1:27">
      <c r="A91">
        <v>19</v>
      </c>
      <c r="B91">
        <v>29855681</v>
      </c>
      <c r="C91">
        <v>29855881</v>
      </c>
      <c r="D91" t="s">
        <v>828</v>
      </c>
      <c r="E91" t="s">
        <v>262</v>
      </c>
      <c r="F91" t="s">
        <v>263</v>
      </c>
      <c r="G91">
        <v>19</v>
      </c>
      <c r="H91">
        <v>29855780</v>
      </c>
      <c r="I91">
        <v>29855875</v>
      </c>
      <c r="J91" t="s">
        <v>916</v>
      </c>
      <c r="K91">
        <v>60</v>
      </c>
      <c r="L91" t="s">
        <v>268</v>
      </c>
      <c r="M91" s="16">
        <v>95</v>
      </c>
      <c r="N91" s="62">
        <v>29855781</v>
      </c>
      <c r="O91" s="62">
        <v>1</v>
      </c>
    </row>
    <row r="92" spans="1:27">
      <c r="A92">
        <v>19</v>
      </c>
      <c r="B92">
        <v>29855681</v>
      </c>
      <c r="C92">
        <v>29855881</v>
      </c>
      <c r="D92" t="s">
        <v>828</v>
      </c>
      <c r="E92" t="s">
        <v>262</v>
      </c>
      <c r="F92" t="s">
        <v>263</v>
      </c>
      <c r="G92">
        <v>19</v>
      </c>
      <c r="H92">
        <v>29855784</v>
      </c>
      <c r="I92">
        <v>29855884</v>
      </c>
      <c r="J92" t="s">
        <v>917</v>
      </c>
      <c r="K92">
        <v>60</v>
      </c>
      <c r="L92" t="s">
        <v>263</v>
      </c>
      <c r="M92" s="16">
        <v>97</v>
      </c>
      <c r="N92" s="62">
        <v>29855781</v>
      </c>
      <c r="O92" s="62" t="s">
        <v>981</v>
      </c>
    </row>
    <row r="93" spans="1:27">
      <c r="A93">
        <v>19</v>
      </c>
      <c r="B93">
        <v>29855681</v>
      </c>
      <c r="C93">
        <v>29855881</v>
      </c>
      <c r="D93" t="s">
        <v>828</v>
      </c>
      <c r="E93" t="s">
        <v>262</v>
      </c>
      <c r="F93" t="s">
        <v>263</v>
      </c>
      <c r="G93">
        <v>19</v>
      </c>
      <c r="H93">
        <v>29855784</v>
      </c>
      <c r="I93">
        <v>29855884</v>
      </c>
      <c r="J93" t="s">
        <v>918</v>
      </c>
      <c r="K93">
        <v>60</v>
      </c>
      <c r="L93" t="s">
        <v>263</v>
      </c>
      <c r="M93" s="16">
        <v>97</v>
      </c>
      <c r="N93" s="62">
        <v>29855781</v>
      </c>
      <c r="O93" s="62" t="s">
        <v>981</v>
      </c>
    </row>
    <row r="94" spans="1:27">
      <c r="A94">
        <v>19</v>
      </c>
      <c r="B94">
        <v>29855681</v>
      </c>
      <c r="C94">
        <v>29855881</v>
      </c>
      <c r="D94" t="s">
        <v>828</v>
      </c>
      <c r="E94" t="s">
        <v>262</v>
      </c>
      <c r="F94" t="s">
        <v>263</v>
      </c>
      <c r="G94">
        <v>19</v>
      </c>
      <c r="H94">
        <v>29855785</v>
      </c>
      <c r="I94">
        <v>29855885</v>
      </c>
      <c r="J94" t="s">
        <v>919</v>
      </c>
      <c r="K94">
        <v>60</v>
      </c>
      <c r="L94" t="s">
        <v>263</v>
      </c>
      <c r="M94" s="16">
        <v>96</v>
      </c>
      <c r="N94" s="62">
        <v>29855781</v>
      </c>
      <c r="O94" s="62" t="s">
        <v>981</v>
      </c>
    </row>
    <row r="95" spans="1:27">
      <c r="A95">
        <v>19</v>
      </c>
      <c r="B95">
        <v>29855681</v>
      </c>
      <c r="C95">
        <v>29855881</v>
      </c>
      <c r="D95" t="s">
        <v>828</v>
      </c>
      <c r="E95" t="s">
        <v>262</v>
      </c>
      <c r="F95" t="s">
        <v>263</v>
      </c>
      <c r="G95">
        <v>19</v>
      </c>
      <c r="H95">
        <v>29855785</v>
      </c>
      <c r="I95">
        <v>29855885</v>
      </c>
      <c r="J95" t="s">
        <v>920</v>
      </c>
      <c r="K95">
        <v>60</v>
      </c>
      <c r="L95" t="s">
        <v>268</v>
      </c>
      <c r="M95" s="16">
        <v>96</v>
      </c>
      <c r="N95" s="62">
        <v>29855781</v>
      </c>
      <c r="O95" s="62" t="s">
        <v>981</v>
      </c>
    </row>
    <row r="96" spans="1:27">
      <c r="A96">
        <v>19</v>
      </c>
      <c r="B96">
        <v>29855681</v>
      </c>
      <c r="C96">
        <v>29855881</v>
      </c>
      <c r="D96" t="s">
        <v>828</v>
      </c>
      <c r="E96" t="s">
        <v>262</v>
      </c>
      <c r="F96" t="s">
        <v>263</v>
      </c>
      <c r="G96">
        <v>19</v>
      </c>
      <c r="H96">
        <v>29855787</v>
      </c>
      <c r="I96">
        <v>29855887</v>
      </c>
      <c r="J96" t="s">
        <v>921</v>
      </c>
      <c r="K96">
        <v>60</v>
      </c>
      <c r="L96" t="s">
        <v>263</v>
      </c>
      <c r="M96" s="16">
        <v>94</v>
      </c>
      <c r="N96" s="62">
        <v>29855781</v>
      </c>
      <c r="O96" s="62" t="s">
        <v>981</v>
      </c>
    </row>
    <row r="97" spans="1:15">
      <c r="A97">
        <v>19</v>
      </c>
      <c r="B97">
        <v>29855681</v>
      </c>
      <c r="C97">
        <v>29855881</v>
      </c>
      <c r="D97" t="s">
        <v>828</v>
      </c>
      <c r="E97" t="s">
        <v>262</v>
      </c>
      <c r="F97" t="s">
        <v>263</v>
      </c>
      <c r="G97">
        <v>19</v>
      </c>
      <c r="H97">
        <v>29855789</v>
      </c>
      <c r="I97">
        <v>29855889</v>
      </c>
      <c r="J97" t="s">
        <v>922</v>
      </c>
      <c r="K97">
        <v>60</v>
      </c>
      <c r="L97" t="s">
        <v>263</v>
      </c>
      <c r="M97" s="16">
        <v>92</v>
      </c>
      <c r="N97" s="62">
        <v>29855781</v>
      </c>
      <c r="O97" s="62" t="s">
        <v>981</v>
      </c>
    </row>
    <row r="98" spans="1:15">
      <c r="A98">
        <v>19</v>
      </c>
      <c r="B98">
        <v>29855681</v>
      </c>
      <c r="C98">
        <v>29855881</v>
      </c>
      <c r="D98" t="s">
        <v>828</v>
      </c>
      <c r="E98" t="s">
        <v>262</v>
      </c>
      <c r="F98" t="s">
        <v>263</v>
      </c>
      <c r="G98">
        <v>19</v>
      </c>
      <c r="H98">
        <v>29855791</v>
      </c>
      <c r="I98">
        <v>29855891</v>
      </c>
      <c r="J98" t="s">
        <v>923</v>
      </c>
      <c r="K98">
        <v>60</v>
      </c>
      <c r="L98" t="s">
        <v>268</v>
      </c>
      <c r="M98" s="16">
        <v>90</v>
      </c>
      <c r="N98" s="62">
        <v>29855781</v>
      </c>
      <c r="O98" s="62" t="s">
        <v>981</v>
      </c>
    </row>
    <row r="99" spans="1:15">
      <c r="A99">
        <v>19</v>
      </c>
      <c r="B99">
        <v>29855681</v>
      </c>
      <c r="C99">
        <v>29855881</v>
      </c>
      <c r="D99" t="s">
        <v>828</v>
      </c>
      <c r="E99" t="s">
        <v>262</v>
      </c>
      <c r="F99" t="s">
        <v>263</v>
      </c>
      <c r="G99">
        <v>19</v>
      </c>
      <c r="H99">
        <v>29855796</v>
      </c>
      <c r="I99">
        <v>29855896</v>
      </c>
      <c r="J99" t="s">
        <v>924</v>
      </c>
      <c r="K99">
        <v>60</v>
      </c>
      <c r="L99" t="s">
        <v>268</v>
      </c>
      <c r="M99" s="16">
        <v>85</v>
      </c>
      <c r="N99" s="62">
        <v>29855781</v>
      </c>
      <c r="O99" s="62" t="s">
        <v>981</v>
      </c>
    </row>
    <row r="100" spans="1:15">
      <c r="A100">
        <v>19</v>
      </c>
      <c r="B100">
        <v>29855681</v>
      </c>
      <c r="C100">
        <v>29855881</v>
      </c>
      <c r="D100" t="s">
        <v>828</v>
      </c>
      <c r="E100" t="s">
        <v>262</v>
      </c>
      <c r="F100" t="s">
        <v>263</v>
      </c>
      <c r="G100">
        <v>19</v>
      </c>
      <c r="H100">
        <v>29855797</v>
      </c>
      <c r="I100">
        <v>29855897</v>
      </c>
      <c r="J100" t="s">
        <v>925</v>
      </c>
      <c r="K100">
        <v>60</v>
      </c>
      <c r="L100" t="s">
        <v>268</v>
      </c>
      <c r="M100" s="16">
        <v>84</v>
      </c>
      <c r="N100" s="62">
        <v>29855781</v>
      </c>
      <c r="O100" s="62" t="s">
        <v>981</v>
      </c>
    </row>
    <row r="101" spans="1:15">
      <c r="A101">
        <v>19</v>
      </c>
      <c r="B101">
        <v>29855681</v>
      </c>
      <c r="C101">
        <v>29855881</v>
      </c>
      <c r="D101" t="s">
        <v>828</v>
      </c>
      <c r="E101" t="s">
        <v>262</v>
      </c>
      <c r="F101" t="s">
        <v>263</v>
      </c>
      <c r="G101">
        <v>19</v>
      </c>
      <c r="H101">
        <v>29855798</v>
      </c>
      <c r="I101">
        <v>29855898</v>
      </c>
      <c r="J101" t="s">
        <v>926</v>
      </c>
      <c r="K101">
        <v>60</v>
      </c>
      <c r="L101" t="s">
        <v>263</v>
      </c>
      <c r="M101" s="16">
        <v>83</v>
      </c>
      <c r="N101" s="62">
        <v>29855781</v>
      </c>
      <c r="O101" s="62" t="s">
        <v>981</v>
      </c>
    </row>
    <row r="102" spans="1:15">
      <c r="A102">
        <v>19</v>
      </c>
      <c r="B102">
        <v>29855681</v>
      </c>
      <c r="C102">
        <v>29855881</v>
      </c>
      <c r="D102" t="s">
        <v>828</v>
      </c>
      <c r="E102" t="s">
        <v>262</v>
      </c>
      <c r="F102" t="s">
        <v>263</v>
      </c>
      <c r="G102">
        <v>19</v>
      </c>
      <c r="H102">
        <v>29855798</v>
      </c>
      <c r="I102">
        <v>29855898</v>
      </c>
      <c r="J102" t="s">
        <v>927</v>
      </c>
      <c r="K102">
        <v>60</v>
      </c>
      <c r="L102" t="s">
        <v>263</v>
      </c>
      <c r="M102" s="16">
        <v>83</v>
      </c>
      <c r="N102" s="62">
        <v>29855781</v>
      </c>
      <c r="O102" s="62" t="s">
        <v>981</v>
      </c>
    </row>
    <row r="103" spans="1:15">
      <c r="A103">
        <v>19</v>
      </c>
      <c r="B103">
        <v>29855681</v>
      </c>
      <c r="C103">
        <v>29855881</v>
      </c>
      <c r="D103" t="s">
        <v>828</v>
      </c>
      <c r="E103" t="s">
        <v>262</v>
      </c>
      <c r="F103" t="s">
        <v>263</v>
      </c>
      <c r="G103">
        <v>19</v>
      </c>
      <c r="H103">
        <v>29855798</v>
      </c>
      <c r="I103">
        <v>29855898</v>
      </c>
      <c r="J103" t="s">
        <v>928</v>
      </c>
      <c r="K103">
        <v>60</v>
      </c>
      <c r="L103" t="s">
        <v>263</v>
      </c>
      <c r="M103" s="16">
        <v>83</v>
      </c>
      <c r="N103" s="62">
        <v>29855781</v>
      </c>
      <c r="O103" s="62" t="s">
        <v>981</v>
      </c>
    </row>
    <row r="104" spans="1:15">
      <c r="A104">
        <v>19</v>
      </c>
      <c r="B104">
        <v>29855681</v>
      </c>
      <c r="C104">
        <v>29855881</v>
      </c>
      <c r="D104" t="s">
        <v>828</v>
      </c>
      <c r="E104" t="s">
        <v>262</v>
      </c>
      <c r="F104" t="s">
        <v>263</v>
      </c>
      <c r="G104">
        <v>19</v>
      </c>
      <c r="H104">
        <v>29855798</v>
      </c>
      <c r="I104">
        <v>29855898</v>
      </c>
      <c r="J104" t="s">
        <v>929</v>
      </c>
      <c r="K104">
        <v>60</v>
      </c>
      <c r="L104" t="s">
        <v>268</v>
      </c>
      <c r="M104" s="16">
        <v>83</v>
      </c>
      <c r="N104" s="62">
        <v>29855781</v>
      </c>
      <c r="O104" s="62" t="s">
        <v>981</v>
      </c>
    </row>
    <row r="105" spans="1:15">
      <c r="A105">
        <v>19</v>
      </c>
      <c r="B105">
        <v>29855681</v>
      </c>
      <c r="C105">
        <v>29855881</v>
      </c>
      <c r="D105" t="s">
        <v>828</v>
      </c>
      <c r="E105" t="s">
        <v>262</v>
      </c>
      <c r="F105" t="s">
        <v>263</v>
      </c>
      <c r="G105">
        <v>19</v>
      </c>
      <c r="H105">
        <v>29855801</v>
      </c>
      <c r="I105">
        <v>29855901</v>
      </c>
      <c r="J105" t="s">
        <v>930</v>
      </c>
      <c r="K105">
        <v>60</v>
      </c>
      <c r="L105" t="s">
        <v>263</v>
      </c>
      <c r="M105" s="16">
        <v>80</v>
      </c>
      <c r="N105" s="62">
        <v>29855781</v>
      </c>
      <c r="O105" s="62" t="s">
        <v>981</v>
      </c>
    </row>
    <row r="106" spans="1:15">
      <c r="A106">
        <v>19</v>
      </c>
      <c r="B106">
        <v>29855681</v>
      </c>
      <c r="C106">
        <v>29855881</v>
      </c>
      <c r="D106" t="s">
        <v>828</v>
      </c>
      <c r="E106" t="s">
        <v>262</v>
      </c>
      <c r="F106" t="s">
        <v>263</v>
      </c>
      <c r="G106">
        <v>19</v>
      </c>
      <c r="H106">
        <v>29855805</v>
      </c>
      <c r="I106">
        <v>29855905</v>
      </c>
      <c r="J106" t="s">
        <v>931</v>
      </c>
      <c r="K106">
        <v>60</v>
      </c>
      <c r="L106" t="s">
        <v>263</v>
      </c>
      <c r="M106" s="16">
        <v>76</v>
      </c>
      <c r="N106" s="62">
        <v>29855781</v>
      </c>
      <c r="O106" s="62" t="s">
        <v>981</v>
      </c>
    </row>
    <row r="107" spans="1:15">
      <c r="A107">
        <v>19</v>
      </c>
      <c r="B107">
        <v>29855681</v>
      </c>
      <c r="C107">
        <v>29855881</v>
      </c>
      <c r="D107" t="s">
        <v>828</v>
      </c>
      <c r="E107" t="s">
        <v>262</v>
      </c>
      <c r="F107" t="s">
        <v>263</v>
      </c>
      <c r="G107">
        <v>19</v>
      </c>
      <c r="H107">
        <v>29855805</v>
      </c>
      <c r="I107">
        <v>29855905</v>
      </c>
      <c r="J107" t="s">
        <v>932</v>
      </c>
      <c r="K107">
        <v>60</v>
      </c>
      <c r="L107" t="s">
        <v>268</v>
      </c>
      <c r="M107" s="16">
        <v>76</v>
      </c>
      <c r="N107" s="62">
        <v>29855781</v>
      </c>
      <c r="O107" s="62" t="s">
        <v>981</v>
      </c>
    </row>
    <row r="108" spans="1:15">
      <c r="A108">
        <v>19</v>
      </c>
      <c r="B108">
        <v>29855681</v>
      </c>
      <c r="C108">
        <v>29855881</v>
      </c>
      <c r="D108" t="s">
        <v>828</v>
      </c>
      <c r="E108" t="s">
        <v>262</v>
      </c>
      <c r="F108" t="s">
        <v>263</v>
      </c>
      <c r="G108">
        <v>19</v>
      </c>
      <c r="H108">
        <v>29855807</v>
      </c>
      <c r="I108">
        <v>29855907</v>
      </c>
      <c r="J108" t="s">
        <v>933</v>
      </c>
      <c r="K108">
        <v>60</v>
      </c>
      <c r="L108" t="s">
        <v>268</v>
      </c>
      <c r="M108" s="16">
        <v>74</v>
      </c>
      <c r="N108" s="62">
        <v>29855781</v>
      </c>
      <c r="O108" s="62" t="s">
        <v>981</v>
      </c>
    </row>
    <row r="109" spans="1:15">
      <c r="A109">
        <v>19</v>
      </c>
      <c r="B109">
        <v>29855681</v>
      </c>
      <c r="C109">
        <v>29855881</v>
      </c>
      <c r="D109" t="s">
        <v>828</v>
      </c>
      <c r="E109" t="s">
        <v>262</v>
      </c>
      <c r="F109" t="s">
        <v>263</v>
      </c>
      <c r="G109">
        <v>19</v>
      </c>
      <c r="H109">
        <v>29855809</v>
      </c>
      <c r="I109">
        <v>29855909</v>
      </c>
      <c r="J109" t="s">
        <v>934</v>
      </c>
      <c r="K109">
        <v>60</v>
      </c>
      <c r="L109" t="s">
        <v>263</v>
      </c>
      <c r="M109" s="16">
        <v>72</v>
      </c>
      <c r="N109" s="62">
        <v>29855781</v>
      </c>
      <c r="O109" s="62" t="s">
        <v>981</v>
      </c>
    </row>
    <row r="110" spans="1:15">
      <c r="A110">
        <v>19</v>
      </c>
      <c r="B110">
        <v>29855681</v>
      </c>
      <c r="C110">
        <v>29855881</v>
      </c>
      <c r="D110" t="s">
        <v>828</v>
      </c>
      <c r="E110" t="s">
        <v>262</v>
      </c>
      <c r="F110" t="s">
        <v>263</v>
      </c>
      <c r="G110">
        <v>19</v>
      </c>
      <c r="H110">
        <v>29855815</v>
      </c>
      <c r="I110">
        <v>29855915</v>
      </c>
      <c r="J110" t="s">
        <v>935</v>
      </c>
      <c r="K110">
        <v>60</v>
      </c>
      <c r="L110" t="s">
        <v>268</v>
      </c>
      <c r="M110" s="16">
        <v>66</v>
      </c>
      <c r="N110" s="62">
        <v>29855781</v>
      </c>
      <c r="O110" s="62" t="s">
        <v>981</v>
      </c>
    </row>
    <row r="111" spans="1:15">
      <c r="A111">
        <v>19</v>
      </c>
      <c r="B111">
        <v>29855681</v>
      </c>
      <c r="C111">
        <v>29855881</v>
      </c>
      <c r="D111" t="s">
        <v>828</v>
      </c>
      <c r="E111" t="s">
        <v>262</v>
      </c>
      <c r="F111" t="s">
        <v>263</v>
      </c>
      <c r="G111">
        <v>19</v>
      </c>
      <c r="H111">
        <v>29855818</v>
      </c>
      <c r="I111">
        <v>29855918</v>
      </c>
      <c r="J111" t="s">
        <v>936</v>
      </c>
      <c r="K111">
        <v>60</v>
      </c>
      <c r="L111" t="s">
        <v>268</v>
      </c>
      <c r="M111" s="16">
        <v>63</v>
      </c>
      <c r="N111" s="62">
        <v>29855781</v>
      </c>
      <c r="O111" s="62" t="s">
        <v>981</v>
      </c>
    </row>
    <row r="112" spans="1:15">
      <c r="A112">
        <v>19</v>
      </c>
      <c r="B112">
        <v>29855681</v>
      </c>
      <c r="C112">
        <v>29855881</v>
      </c>
      <c r="D112" t="s">
        <v>828</v>
      </c>
      <c r="E112" t="s">
        <v>262</v>
      </c>
      <c r="F112" t="s">
        <v>263</v>
      </c>
      <c r="G112">
        <v>19</v>
      </c>
      <c r="H112">
        <v>29855822</v>
      </c>
      <c r="I112">
        <v>29855922</v>
      </c>
      <c r="J112" t="s">
        <v>937</v>
      </c>
      <c r="K112">
        <v>60</v>
      </c>
      <c r="L112" t="s">
        <v>268</v>
      </c>
      <c r="M112" s="16">
        <v>59</v>
      </c>
      <c r="N112" s="62">
        <v>29855781</v>
      </c>
      <c r="O112" s="62" t="s">
        <v>981</v>
      </c>
    </row>
    <row r="113" spans="1:15">
      <c r="A113">
        <v>19</v>
      </c>
      <c r="B113">
        <v>29855681</v>
      </c>
      <c r="C113">
        <v>29855881</v>
      </c>
      <c r="D113" t="s">
        <v>828</v>
      </c>
      <c r="E113" t="s">
        <v>262</v>
      </c>
      <c r="F113" t="s">
        <v>263</v>
      </c>
      <c r="G113">
        <v>19</v>
      </c>
      <c r="H113">
        <v>29855822</v>
      </c>
      <c r="I113">
        <v>29855922</v>
      </c>
      <c r="J113" t="s">
        <v>938</v>
      </c>
      <c r="K113">
        <v>60</v>
      </c>
      <c r="L113" t="s">
        <v>268</v>
      </c>
      <c r="M113" s="16">
        <v>59</v>
      </c>
      <c r="N113" s="62">
        <v>29855781</v>
      </c>
      <c r="O113" s="62" t="s">
        <v>981</v>
      </c>
    </row>
    <row r="114" spans="1:15">
      <c r="A114">
        <v>19</v>
      </c>
      <c r="B114">
        <v>29855681</v>
      </c>
      <c r="C114">
        <v>29855881</v>
      </c>
      <c r="D114" t="s">
        <v>828</v>
      </c>
      <c r="E114" t="s">
        <v>262</v>
      </c>
      <c r="F114" t="s">
        <v>263</v>
      </c>
      <c r="G114">
        <v>19</v>
      </c>
      <c r="H114">
        <v>29855823</v>
      </c>
      <c r="I114">
        <v>29855923</v>
      </c>
      <c r="J114" t="s">
        <v>939</v>
      </c>
      <c r="K114">
        <v>60</v>
      </c>
      <c r="L114" t="s">
        <v>268</v>
      </c>
      <c r="M114" s="16">
        <v>58</v>
      </c>
      <c r="N114" s="62">
        <v>29855781</v>
      </c>
      <c r="O114" s="62" t="s">
        <v>981</v>
      </c>
    </row>
    <row r="115" spans="1:15">
      <c r="A115">
        <v>19</v>
      </c>
      <c r="B115">
        <v>29855681</v>
      </c>
      <c r="C115">
        <v>29855881</v>
      </c>
      <c r="D115" t="s">
        <v>828</v>
      </c>
      <c r="E115" t="s">
        <v>262</v>
      </c>
      <c r="F115" t="s">
        <v>263</v>
      </c>
      <c r="G115">
        <v>19</v>
      </c>
      <c r="H115">
        <v>29855823</v>
      </c>
      <c r="I115">
        <v>29855923</v>
      </c>
      <c r="J115" t="s">
        <v>940</v>
      </c>
      <c r="K115">
        <v>60</v>
      </c>
      <c r="L115" t="s">
        <v>268</v>
      </c>
      <c r="M115" s="16">
        <v>58</v>
      </c>
      <c r="N115" s="62">
        <v>29855781</v>
      </c>
      <c r="O115" s="62" t="s">
        <v>981</v>
      </c>
    </row>
    <row r="116" spans="1:15">
      <c r="A116">
        <v>19</v>
      </c>
      <c r="B116">
        <v>29855681</v>
      </c>
      <c r="C116">
        <v>29855881</v>
      </c>
      <c r="D116" t="s">
        <v>828</v>
      </c>
      <c r="E116" t="s">
        <v>262</v>
      </c>
      <c r="F116" t="s">
        <v>263</v>
      </c>
      <c r="G116">
        <v>19</v>
      </c>
      <c r="H116">
        <v>29855824</v>
      </c>
      <c r="I116">
        <v>29855924</v>
      </c>
      <c r="J116" t="s">
        <v>941</v>
      </c>
      <c r="K116">
        <v>60</v>
      </c>
      <c r="L116" t="s">
        <v>263</v>
      </c>
      <c r="M116" s="16">
        <v>57</v>
      </c>
      <c r="N116" s="62">
        <v>29855781</v>
      </c>
      <c r="O116" s="62" t="s">
        <v>981</v>
      </c>
    </row>
    <row r="117" spans="1:15">
      <c r="A117">
        <v>19</v>
      </c>
      <c r="B117">
        <v>29855681</v>
      </c>
      <c r="C117">
        <v>29855881</v>
      </c>
      <c r="D117" t="s">
        <v>828</v>
      </c>
      <c r="E117" t="s">
        <v>262</v>
      </c>
      <c r="F117" t="s">
        <v>263</v>
      </c>
      <c r="G117">
        <v>19</v>
      </c>
      <c r="H117">
        <v>29855825</v>
      </c>
      <c r="I117">
        <v>29855925</v>
      </c>
      <c r="J117" t="s">
        <v>942</v>
      </c>
      <c r="K117">
        <v>60</v>
      </c>
      <c r="L117" t="s">
        <v>263</v>
      </c>
      <c r="M117" s="16">
        <v>56</v>
      </c>
      <c r="N117" s="62">
        <v>29855781</v>
      </c>
      <c r="O117" s="62" t="s">
        <v>981</v>
      </c>
    </row>
    <row r="118" spans="1:15">
      <c r="A118">
        <v>19</v>
      </c>
      <c r="B118">
        <v>29855681</v>
      </c>
      <c r="C118">
        <v>29855881</v>
      </c>
      <c r="D118" t="s">
        <v>828</v>
      </c>
      <c r="E118" t="s">
        <v>262</v>
      </c>
      <c r="F118" t="s">
        <v>263</v>
      </c>
      <c r="G118">
        <v>19</v>
      </c>
      <c r="H118">
        <v>29855825</v>
      </c>
      <c r="I118">
        <v>29855925</v>
      </c>
      <c r="J118" t="s">
        <v>943</v>
      </c>
      <c r="K118">
        <v>60</v>
      </c>
      <c r="L118" t="s">
        <v>263</v>
      </c>
      <c r="M118" s="16">
        <v>56</v>
      </c>
      <c r="N118" s="62">
        <v>29855781</v>
      </c>
      <c r="O118" s="62" t="s">
        <v>981</v>
      </c>
    </row>
    <row r="119" spans="1:15">
      <c r="A119">
        <v>19</v>
      </c>
      <c r="B119">
        <v>29855681</v>
      </c>
      <c r="C119">
        <v>29855881</v>
      </c>
      <c r="D119" t="s">
        <v>828</v>
      </c>
      <c r="E119" t="s">
        <v>262</v>
      </c>
      <c r="F119" t="s">
        <v>263</v>
      </c>
      <c r="G119">
        <v>19</v>
      </c>
      <c r="H119">
        <v>29855831</v>
      </c>
      <c r="I119">
        <v>29855931</v>
      </c>
      <c r="J119" t="s">
        <v>944</v>
      </c>
      <c r="K119">
        <v>60</v>
      </c>
      <c r="L119" t="s">
        <v>263</v>
      </c>
      <c r="M119" s="16">
        <v>50</v>
      </c>
      <c r="N119" s="62">
        <v>29855781</v>
      </c>
      <c r="O119" s="62" t="s">
        <v>981</v>
      </c>
    </row>
    <row r="120" spans="1:15">
      <c r="A120">
        <v>19</v>
      </c>
      <c r="B120">
        <v>29855681</v>
      </c>
      <c r="C120">
        <v>29855881</v>
      </c>
      <c r="D120" t="s">
        <v>828</v>
      </c>
      <c r="E120" t="s">
        <v>262</v>
      </c>
      <c r="F120" t="s">
        <v>263</v>
      </c>
      <c r="G120">
        <v>19</v>
      </c>
      <c r="H120">
        <v>29855831</v>
      </c>
      <c r="I120">
        <v>29855931</v>
      </c>
      <c r="J120" t="s">
        <v>945</v>
      </c>
      <c r="K120">
        <v>60</v>
      </c>
      <c r="L120" t="s">
        <v>268</v>
      </c>
      <c r="M120" s="16">
        <v>50</v>
      </c>
      <c r="N120" s="62">
        <v>29855781</v>
      </c>
      <c r="O120" s="62" t="s">
        <v>981</v>
      </c>
    </row>
    <row r="121" spans="1:15">
      <c r="A121">
        <v>19</v>
      </c>
      <c r="B121">
        <v>29855681</v>
      </c>
      <c r="C121">
        <v>29855881</v>
      </c>
      <c r="D121" t="s">
        <v>828</v>
      </c>
      <c r="E121" t="s">
        <v>262</v>
      </c>
      <c r="F121" t="s">
        <v>263</v>
      </c>
      <c r="G121">
        <v>19</v>
      </c>
      <c r="H121">
        <v>29855833</v>
      </c>
      <c r="I121">
        <v>29855933</v>
      </c>
      <c r="J121" t="s">
        <v>946</v>
      </c>
      <c r="K121">
        <v>60</v>
      </c>
      <c r="L121" t="s">
        <v>263</v>
      </c>
      <c r="M121" s="16">
        <v>48</v>
      </c>
      <c r="N121" s="62">
        <v>29855781</v>
      </c>
      <c r="O121" s="62" t="s">
        <v>981</v>
      </c>
    </row>
    <row r="122" spans="1:15">
      <c r="A122">
        <v>19</v>
      </c>
      <c r="B122">
        <v>29855681</v>
      </c>
      <c r="C122">
        <v>29855881</v>
      </c>
      <c r="D122" t="s">
        <v>828</v>
      </c>
      <c r="E122" t="s">
        <v>262</v>
      </c>
      <c r="F122" t="s">
        <v>263</v>
      </c>
      <c r="G122">
        <v>19</v>
      </c>
      <c r="H122">
        <v>29855833</v>
      </c>
      <c r="I122">
        <v>29855933</v>
      </c>
      <c r="J122" t="s">
        <v>947</v>
      </c>
      <c r="K122">
        <v>60</v>
      </c>
      <c r="L122" t="s">
        <v>268</v>
      </c>
      <c r="M122" s="16">
        <v>48</v>
      </c>
      <c r="N122" s="62">
        <v>29855781</v>
      </c>
      <c r="O122" s="62" t="s">
        <v>981</v>
      </c>
    </row>
    <row r="123" spans="1:15">
      <c r="A123">
        <v>19</v>
      </c>
      <c r="B123">
        <v>29855681</v>
      </c>
      <c r="C123">
        <v>29855881</v>
      </c>
      <c r="D123" t="s">
        <v>828</v>
      </c>
      <c r="E123" t="s">
        <v>262</v>
      </c>
      <c r="F123" t="s">
        <v>263</v>
      </c>
      <c r="G123">
        <v>19</v>
      </c>
      <c r="H123">
        <v>29855835</v>
      </c>
      <c r="I123">
        <v>29855935</v>
      </c>
      <c r="J123" t="s">
        <v>948</v>
      </c>
      <c r="K123">
        <v>60</v>
      </c>
      <c r="L123" t="s">
        <v>268</v>
      </c>
      <c r="M123" s="16">
        <v>46</v>
      </c>
      <c r="N123" s="62">
        <v>29855781</v>
      </c>
      <c r="O123" s="62" t="s">
        <v>981</v>
      </c>
    </row>
    <row r="124" spans="1:15">
      <c r="A124">
        <v>19</v>
      </c>
      <c r="B124">
        <v>29855681</v>
      </c>
      <c r="C124">
        <v>29855881</v>
      </c>
      <c r="D124" t="s">
        <v>828</v>
      </c>
      <c r="E124" t="s">
        <v>262</v>
      </c>
      <c r="F124" t="s">
        <v>263</v>
      </c>
      <c r="G124">
        <v>19</v>
      </c>
      <c r="H124">
        <v>29855836</v>
      </c>
      <c r="I124">
        <v>29855936</v>
      </c>
      <c r="J124" t="s">
        <v>949</v>
      </c>
      <c r="K124">
        <v>60</v>
      </c>
      <c r="L124" t="s">
        <v>263</v>
      </c>
      <c r="M124" s="16">
        <v>45</v>
      </c>
      <c r="N124" s="62">
        <v>29855781</v>
      </c>
      <c r="O124" s="62" t="s">
        <v>981</v>
      </c>
    </row>
    <row r="125" spans="1:15">
      <c r="A125">
        <v>19</v>
      </c>
      <c r="B125">
        <v>29855681</v>
      </c>
      <c r="C125">
        <v>29855881</v>
      </c>
      <c r="D125" t="s">
        <v>828</v>
      </c>
      <c r="E125" t="s">
        <v>262</v>
      </c>
      <c r="F125" t="s">
        <v>263</v>
      </c>
      <c r="G125">
        <v>19</v>
      </c>
      <c r="H125">
        <v>29855838</v>
      </c>
      <c r="I125">
        <v>29855938</v>
      </c>
      <c r="J125" t="s">
        <v>950</v>
      </c>
      <c r="K125">
        <v>60</v>
      </c>
      <c r="L125" t="s">
        <v>263</v>
      </c>
      <c r="M125" s="16">
        <v>43</v>
      </c>
      <c r="N125" s="62">
        <v>29855781</v>
      </c>
      <c r="O125" s="62" t="s">
        <v>981</v>
      </c>
    </row>
    <row r="126" spans="1:15">
      <c r="A126">
        <v>19</v>
      </c>
      <c r="B126">
        <v>29855681</v>
      </c>
      <c r="C126">
        <v>29855881</v>
      </c>
      <c r="D126" t="s">
        <v>828</v>
      </c>
      <c r="E126" t="s">
        <v>262</v>
      </c>
      <c r="F126" t="s">
        <v>263</v>
      </c>
      <c r="G126">
        <v>19</v>
      </c>
      <c r="H126">
        <v>29855838</v>
      </c>
      <c r="I126">
        <v>29855938</v>
      </c>
      <c r="J126" t="s">
        <v>951</v>
      </c>
      <c r="K126">
        <v>60</v>
      </c>
      <c r="L126" t="s">
        <v>263</v>
      </c>
      <c r="M126" s="16">
        <v>43</v>
      </c>
      <c r="N126" s="62">
        <v>29855781</v>
      </c>
      <c r="O126" s="62" t="s">
        <v>981</v>
      </c>
    </row>
    <row r="127" spans="1:15">
      <c r="A127">
        <v>19</v>
      </c>
      <c r="B127">
        <v>29855681</v>
      </c>
      <c r="C127">
        <v>29855881</v>
      </c>
      <c r="D127" t="s">
        <v>828</v>
      </c>
      <c r="E127" t="s">
        <v>262</v>
      </c>
      <c r="F127" t="s">
        <v>263</v>
      </c>
      <c r="G127">
        <v>19</v>
      </c>
      <c r="H127">
        <v>29855843</v>
      </c>
      <c r="I127">
        <v>29855943</v>
      </c>
      <c r="J127" t="s">
        <v>952</v>
      </c>
      <c r="K127">
        <v>26</v>
      </c>
      <c r="L127" t="s">
        <v>268</v>
      </c>
      <c r="M127" s="16">
        <v>38</v>
      </c>
      <c r="N127" s="62">
        <v>29855781</v>
      </c>
      <c r="O127" s="62" t="s">
        <v>981</v>
      </c>
    </row>
    <row r="128" spans="1:15">
      <c r="A128">
        <v>19</v>
      </c>
      <c r="B128">
        <v>29855681</v>
      </c>
      <c r="C128">
        <v>29855881</v>
      </c>
      <c r="D128" t="s">
        <v>828</v>
      </c>
      <c r="E128" t="s">
        <v>262</v>
      </c>
      <c r="F128" t="s">
        <v>263</v>
      </c>
      <c r="G128">
        <v>19</v>
      </c>
      <c r="H128">
        <v>29855844</v>
      </c>
      <c r="I128">
        <v>29855944</v>
      </c>
      <c r="J128" t="s">
        <v>953</v>
      </c>
      <c r="K128">
        <v>60</v>
      </c>
      <c r="L128" t="s">
        <v>268</v>
      </c>
      <c r="M128" s="16">
        <v>37</v>
      </c>
      <c r="N128" s="62">
        <v>29855781</v>
      </c>
      <c r="O128" s="62" t="s">
        <v>981</v>
      </c>
    </row>
    <row r="129" spans="1:15">
      <c r="A129">
        <v>19</v>
      </c>
      <c r="B129">
        <v>29855681</v>
      </c>
      <c r="C129">
        <v>29855881</v>
      </c>
      <c r="D129" t="s">
        <v>828</v>
      </c>
      <c r="E129" t="s">
        <v>262</v>
      </c>
      <c r="F129" t="s">
        <v>263</v>
      </c>
      <c r="G129">
        <v>19</v>
      </c>
      <c r="H129">
        <v>29855848</v>
      </c>
      <c r="I129">
        <v>29855948</v>
      </c>
      <c r="J129" t="s">
        <v>954</v>
      </c>
      <c r="K129">
        <v>60</v>
      </c>
      <c r="L129" t="s">
        <v>263</v>
      </c>
      <c r="M129" s="16">
        <v>33</v>
      </c>
      <c r="N129" s="62">
        <v>29855781</v>
      </c>
      <c r="O129" s="62" t="s">
        <v>981</v>
      </c>
    </row>
    <row r="130" spans="1:15">
      <c r="A130">
        <v>19</v>
      </c>
      <c r="B130">
        <v>29855681</v>
      </c>
      <c r="C130">
        <v>29855881</v>
      </c>
      <c r="D130" t="s">
        <v>828</v>
      </c>
      <c r="E130" t="s">
        <v>262</v>
      </c>
      <c r="F130" t="s">
        <v>263</v>
      </c>
      <c r="G130">
        <v>19</v>
      </c>
      <c r="H130">
        <v>29855851</v>
      </c>
      <c r="I130">
        <v>29855951</v>
      </c>
      <c r="J130" t="s">
        <v>955</v>
      </c>
      <c r="K130">
        <v>60</v>
      </c>
      <c r="L130" t="s">
        <v>268</v>
      </c>
      <c r="M130" s="16">
        <v>30</v>
      </c>
      <c r="N130" s="62">
        <v>29855781</v>
      </c>
      <c r="O130" s="62" t="s">
        <v>981</v>
      </c>
    </row>
    <row r="131" spans="1:15">
      <c r="A131">
        <v>19</v>
      </c>
      <c r="B131">
        <v>29855681</v>
      </c>
      <c r="C131">
        <v>29855881</v>
      </c>
      <c r="D131" t="s">
        <v>828</v>
      </c>
      <c r="E131" t="s">
        <v>262</v>
      </c>
      <c r="F131" t="s">
        <v>263</v>
      </c>
      <c r="G131">
        <v>19</v>
      </c>
      <c r="H131">
        <v>29855855</v>
      </c>
      <c r="I131">
        <v>29855955</v>
      </c>
      <c r="J131" t="s">
        <v>956</v>
      </c>
      <c r="K131">
        <v>60</v>
      </c>
      <c r="L131" t="s">
        <v>263</v>
      </c>
      <c r="M131" s="16">
        <v>26</v>
      </c>
      <c r="N131" s="62">
        <v>29855781</v>
      </c>
      <c r="O131" s="62" t="s">
        <v>981</v>
      </c>
    </row>
    <row r="132" spans="1:15">
      <c r="A132">
        <v>19</v>
      </c>
      <c r="B132">
        <v>29855681</v>
      </c>
      <c r="C132">
        <v>29855881</v>
      </c>
      <c r="D132" t="s">
        <v>828</v>
      </c>
      <c r="E132" t="s">
        <v>262</v>
      </c>
      <c r="F132" t="s">
        <v>263</v>
      </c>
      <c r="G132">
        <v>19</v>
      </c>
      <c r="H132">
        <v>29855857</v>
      </c>
      <c r="I132">
        <v>29855957</v>
      </c>
      <c r="J132" t="s">
        <v>957</v>
      </c>
      <c r="K132">
        <v>60</v>
      </c>
      <c r="L132" t="s">
        <v>268</v>
      </c>
      <c r="M132" s="16">
        <v>24</v>
      </c>
      <c r="N132" s="62">
        <v>29855781</v>
      </c>
      <c r="O132" s="62" t="s">
        <v>981</v>
      </c>
    </row>
    <row r="133" spans="1:15">
      <c r="A133">
        <v>19</v>
      </c>
      <c r="B133">
        <v>29855681</v>
      </c>
      <c r="C133">
        <v>29855881</v>
      </c>
      <c r="D133" t="s">
        <v>828</v>
      </c>
      <c r="E133" t="s">
        <v>262</v>
      </c>
      <c r="F133" t="s">
        <v>263</v>
      </c>
      <c r="G133">
        <v>19</v>
      </c>
      <c r="H133">
        <v>29855862</v>
      </c>
      <c r="I133">
        <v>29855962</v>
      </c>
      <c r="J133" t="s">
        <v>958</v>
      </c>
      <c r="K133">
        <v>60</v>
      </c>
      <c r="L133" t="s">
        <v>268</v>
      </c>
      <c r="M133" s="16">
        <v>19</v>
      </c>
      <c r="N133" s="62">
        <v>29855781</v>
      </c>
      <c r="O133" s="62" t="s">
        <v>981</v>
      </c>
    </row>
    <row r="134" spans="1:15">
      <c r="A134">
        <v>19</v>
      </c>
      <c r="B134">
        <v>29855681</v>
      </c>
      <c r="C134">
        <v>29855881</v>
      </c>
      <c r="D134" t="s">
        <v>828</v>
      </c>
      <c r="E134" t="s">
        <v>262</v>
      </c>
      <c r="F134" t="s">
        <v>263</v>
      </c>
      <c r="G134">
        <v>19</v>
      </c>
      <c r="H134">
        <v>29855864</v>
      </c>
      <c r="I134">
        <v>29855959</v>
      </c>
      <c r="J134" t="s">
        <v>959</v>
      </c>
      <c r="K134">
        <v>60</v>
      </c>
      <c r="L134" t="s">
        <v>268</v>
      </c>
      <c r="M134" s="16">
        <v>17</v>
      </c>
      <c r="N134" s="62">
        <v>29855781</v>
      </c>
      <c r="O134" s="62" t="s">
        <v>981</v>
      </c>
    </row>
    <row r="135" spans="1:15">
      <c r="A135">
        <v>19</v>
      </c>
      <c r="B135">
        <v>29855681</v>
      </c>
      <c r="C135">
        <v>29855881</v>
      </c>
      <c r="D135" t="s">
        <v>828</v>
      </c>
      <c r="E135" t="s">
        <v>262</v>
      </c>
      <c r="F135" t="s">
        <v>263</v>
      </c>
      <c r="G135">
        <v>19</v>
      </c>
      <c r="H135">
        <v>29855864</v>
      </c>
      <c r="I135">
        <v>29855959</v>
      </c>
      <c r="J135" t="s">
        <v>960</v>
      </c>
      <c r="K135">
        <v>60</v>
      </c>
      <c r="L135" t="s">
        <v>268</v>
      </c>
      <c r="M135" s="16">
        <v>17</v>
      </c>
      <c r="N135" s="62">
        <v>29855781</v>
      </c>
      <c r="O135" s="62" t="s">
        <v>981</v>
      </c>
    </row>
    <row r="136" spans="1:15">
      <c r="A136">
        <v>19</v>
      </c>
      <c r="B136">
        <v>29855681</v>
      </c>
      <c r="C136">
        <v>29855881</v>
      </c>
      <c r="D136" t="s">
        <v>828</v>
      </c>
      <c r="E136" t="s">
        <v>262</v>
      </c>
      <c r="F136" t="s">
        <v>263</v>
      </c>
      <c r="G136">
        <v>19</v>
      </c>
      <c r="H136">
        <v>29855867</v>
      </c>
      <c r="I136">
        <v>29855969</v>
      </c>
      <c r="J136" t="s">
        <v>961</v>
      </c>
      <c r="K136">
        <v>60</v>
      </c>
      <c r="L136" t="s">
        <v>263</v>
      </c>
      <c r="M136" s="16">
        <v>14</v>
      </c>
      <c r="N136" s="62">
        <v>29855781</v>
      </c>
      <c r="O136" s="62" t="s">
        <v>981</v>
      </c>
    </row>
    <row r="137" spans="1:15">
      <c r="A137">
        <v>19</v>
      </c>
      <c r="B137">
        <v>29855681</v>
      </c>
      <c r="C137">
        <v>29855881</v>
      </c>
      <c r="D137" t="s">
        <v>828</v>
      </c>
      <c r="E137" t="s">
        <v>262</v>
      </c>
      <c r="F137" t="s">
        <v>263</v>
      </c>
      <c r="G137">
        <v>19</v>
      </c>
      <c r="H137">
        <v>29855869</v>
      </c>
      <c r="I137">
        <v>29855969</v>
      </c>
      <c r="J137" t="s">
        <v>962</v>
      </c>
      <c r="K137">
        <v>60</v>
      </c>
      <c r="L137" t="s">
        <v>268</v>
      </c>
      <c r="M137" s="16">
        <v>12</v>
      </c>
      <c r="N137" s="62">
        <v>29855781</v>
      </c>
      <c r="O137" s="62" t="s">
        <v>981</v>
      </c>
    </row>
    <row r="138" spans="1:15">
      <c r="A138">
        <v>19</v>
      </c>
      <c r="B138">
        <v>29855681</v>
      </c>
      <c r="C138">
        <v>29855881</v>
      </c>
      <c r="D138" t="s">
        <v>828</v>
      </c>
      <c r="E138" t="s">
        <v>262</v>
      </c>
      <c r="F138" t="s">
        <v>263</v>
      </c>
      <c r="G138">
        <v>19</v>
      </c>
      <c r="H138">
        <v>29855870</v>
      </c>
      <c r="I138">
        <v>29855972</v>
      </c>
      <c r="J138" t="s">
        <v>963</v>
      </c>
      <c r="K138">
        <v>60</v>
      </c>
      <c r="L138" t="s">
        <v>268</v>
      </c>
      <c r="M138" s="16">
        <v>11</v>
      </c>
      <c r="N138" s="62">
        <v>29855781</v>
      </c>
      <c r="O138" s="62" t="s">
        <v>981</v>
      </c>
    </row>
    <row r="139" spans="1:15">
      <c r="A139">
        <v>19</v>
      </c>
      <c r="B139">
        <v>29855681</v>
      </c>
      <c r="C139">
        <v>29855881</v>
      </c>
      <c r="D139" t="s">
        <v>828</v>
      </c>
      <c r="E139" t="s">
        <v>262</v>
      </c>
      <c r="F139" t="s">
        <v>263</v>
      </c>
      <c r="G139">
        <v>19</v>
      </c>
      <c r="H139">
        <v>29855875</v>
      </c>
      <c r="I139">
        <v>29855977</v>
      </c>
      <c r="J139" t="s">
        <v>964</v>
      </c>
      <c r="K139">
        <v>60</v>
      </c>
      <c r="L139" t="s">
        <v>263</v>
      </c>
      <c r="M139" s="16">
        <v>6</v>
      </c>
      <c r="N139" s="62">
        <v>29855781</v>
      </c>
      <c r="O139" s="62" t="s">
        <v>981</v>
      </c>
    </row>
    <row r="140" spans="1:15">
      <c r="A140">
        <v>19</v>
      </c>
      <c r="B140">
        <v>29855681</v>
      </c>
      <c r="C140">
        <v>29855881</v>
      </c>
      <c r="D140" t="s">
        <v>828</v>
      </c>
      <c r="E140" t="s">
        <v>262</v>
      </c>
      <c r="F140" t="s">
        <v>263</v>
      </c>
      <c r="G140">
        <v>19</v>
      </c>
      <c r="H140">
        <v>29855876</v>
      </c>
      <c r="I140">
        <v>29855976</v>
      </c>
      <c r="J140" t="s">
        <v>965</v>
      </c>
      <c r="K140">
        <v>60</v>
      </c>
      <c r="L140" t="s">
        <v>268</v>
      </c>
      <c r="M140" s="16">
        <v>5</v>
      </c>
      <c r="N140" s="62">
        <v>29855781</v>
      </c>
      <c r="O140" s="62" t="s">
        <v>981</v>
      </c>
    </row>
    <row r="141" spans="1:15">
      <c r="A141">
        <v>19</v>
      </c>
      <c r="B141">
        <v>29855681</v>
      </c>
      <c r="C141">
        <v>29855881</v>
      </c>
      <c r="D141" t="s">
        <v>828</v>
      </c>
      <c r="E141" t="s">
        <v>262</v>
      </c>
      <c r="F141" t="s">
        <v>263</v>
      </c>
      <c r="G141">
        <v>19</v>
      </c>
      <c r="H141">
        <v>29855878</v>
      </c>
      <c r="I141">
        <v>29855978</v>
      </c>
      <c r="J141" t="s">
        <v>966</v>
      </c>
      <c r="K141">
        <v>60</v>
      </c>
      <c r="L141" t="s">
        <v>268</v>
      </c>
      <c r="M141" s="16">
        <v>3</v>
      </c>
      <c r="N141" s="62">
        <v>29855781</v>
      </c>
      <c r="O141" s="62" t="s">
        <v>981</v>
      </c>
    </row>
    <row r="142" spans="1:15">
      <c r="A142">
        <v>19</v>
      </c>
      <c r="B142">
        <v>29855681</v>
      </c>
      <c r="C142">
        <v>29855881</v>
      </c>
      <c r="D142" t="s">
        <v>828</v>
      </c>
      <c r="E142" t="s">
        <v>262</v>
      </c>
      <c r="F142" t="s">
        <v>263</v>
      </c>
      <c r="G142">
        <v>19</v>
      </c>
      <c r="H142">
        <v>29855880</v>
      </c>
      <c r="I142">
        <v>29855982</v>
      </c>
      <c r="J142" t="s">
        <v>967</v>
      </c>
      <c r="K142">
        <v>60</v>
      </c>
      <c r="L142" t="s">
        <v>263</v>
      </c>
      <c r="M142" s="16">
        <v>1</v>
      </c>
      <c r="N142" s="62">
        <v>29855781</v>
      </c>
      <c r="O142" s="62" t="s">
        <v>981</v>
      </c>
    </row>
    <row r="143" spans="1:15">
      <c r="A143">
        <v>19</v>
      </c>
      <c r="B143">
        <v>29855681</v>
      </c>
      <c r="C143">
        <v>29855881</v>
      </c>
      <c r="D143" t="s">
        <v>828</v>
      </c>
      <c r="E143" t="s">
        <v>262</v>
      </c>
      <c r="F143" t="s">
        <v>263</v>
      </c>
      <c r="G143">
        <v>19</v>
      </c>
      <c r="H143">
        <v>29855880</v>
      </c>
      <c r="I143">
        <v>29855980</v>
      </c>
      <c r="J143" t="s">
        <v>968</v>
      </c>
      <c r="K143">
        <v>60</v>
      </c>
      <c r="L143" t="s">
        <v>268</v>
      </c>
      <c r="M143" s="16">
        <v>1</v>
      </c>
      <c r="N143" s="62">
        <v>29855781</v>
      </c>
      <c r="O143" s="62" t="s">
        <v>981</v>
      </c>
    </row>
  </sheetData>
  <hyperlinks>
    <hyperlink ref="T69" r:id="rId1"/>
    <hyperlink ref="T71" r:id="rId2"/>
    <hyperlink ref="T85" r:id="rId3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MacFarlane</vt:lpstr>
      <vt:lpstr>Wildschutte</vt:lpstr>
      <vt:lpstr>10q24.2b</vt:lpstr>
      <vt:lpstr>15q13.1</vt:lpstr>
      <vt:lpstr>6q26</vt:lpstr>
      <vt:lpstr>15q22.2</vt:lpstr>
      <vt:lpstr>19q12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Kapusta</dc:creator>
  <cp:lastModifiedBy>Aurelie Kapusta</cp:lastModifiedBy>
  <dcterms:created xsi:type="dcterms:W3CDTF">2016-03-14T17:13:15Z</dcterms:created>
  <dcterms:modified xsi:type="dcterms:W3CDTF">2016-06-02T18:15:53Z</dcterms:modified>
</cp:coreProperties>
</file>